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56B4ACE6-018C-4F97-9846-9776B9B37D77}" xr6:coauthVersionLast="47" xr6:coauthVersionMax="47" xr10:uidLastSave="{00000000-0000-0000-0000-000000000000}"/>
  <bookViews>
    <workbookView xWindow="-120" yWindow="-120" windowWidth="29040" windowHeight="15840" firstSheet="1" activeTab="2" xr2:uid="{EB034260-4105-408C-8FAE-BD4E1189DE94}"/>
  </bookViews>
  <sheets>
    <sheet name="AJUSTES PLAN DE ACCION" sheetId="6" state="hidden" r:id="rId1"/>
    <sheet name="PLAN DE ACCION" sheetId="1" r:id="rId2"/>
    <sheet name="PLAN OPERATIVO " sheetId="5" r:id="rId3"/>
  </sheets>
  <definedNames>
    <definedName name="_xlnm._FilterDatabase" localSheetId="0" hidden="1">'AJUSTES PLAN DE ACCION'!$A$2:$BK$2</definedName>
    <definedName name="_xlnm._FilterDatabase" localSheetId="1" hidden="1">'PLAN DE ACCION'!$A$12:$EB$187</definedName>
    <definedName name="_xlnm._FilterDatabase" localSheetId="2" hidden="1">'PLAN OPERATIVO '!$A$14:$BD$141</definedName>
    <definedName name="_xlnm.Print_Area" localSheetId="1">'PLAN DE ACCION'!$A$1:$BE$188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8" i="1" l="1"/>
  <c r="BA154" i="1" l="1"/>
  <c r="AZ154" i="1"/>
  <c r="BA153" i="1"/>
  <c r="AZ153" i="1"/>
  <c r="BA152" i="1"/>
  <c r="AZ152" i="1"/>
  <c r="BA151" i="1"/>
  <c r="AZ151" i="1"/>
  <c r="BA150" i="1"/>
  <c r="AZ150" i="1"/>
  <c r="BA149" i="1"/>
  <c r="AZ149" i="1"/>
  <c r="BB151" i="1" l="1"/>
  <c r="BB153" i="1"/>
  <c r="BB149" i="1"/>
  <c r="BB150" i="1"/>
  <c r="BB152" i="1"/>
  <c r="BB154" i="1"/>
  <c r="BE149" i="1"/>
  <c r="AA160" i="1"/>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112" i="5"/>
  <c r="Z113" i="5"/>
  <c r="Z114" i="5"/>
  <c r="Z115" i="5"/>
  <c r="Z116" i="5"/>
  <c r="Z117" i="5"/>
  <c r="Z118" i="5"/>
  <c r="Z119" i="5"/>
  <c r="Z120" i="5"/>
  <c r="Z121" i="5"/>
  <c r="Z122" i="5"/>
  <c r="Z123" i="5"/>
  <c r="Z124" i="5"/>
  <c r="Z125" i="5"/>
  <c r="Z126" i="5"/>
  <c r="Z127" i="5"/>
  <c r="Z128" i="5"/>
  <c r="Z129" i="5"/>
  <c r="Z130" i="5"/>
  <c r="Z131" i="5"/>
  <c r="Z132" i="5"/>
  <c r="Z133" i="5"/>
  <c r="Z134" i="5"/>
  <c r="Z135" i="5"/>
  <c r="Z136" i="5"/>
  <c r="Z137" i="5"/>
  <c r="Z138" i="5"/>
  <c r="Z139" i="5"/>
  <c r="Z140" i="5"/>
  <c r="Z141" i="5"/>
  <c r="Z16" i="5"/>
  <c r="Z17" i="5"/>
  <c r="AY23" i="5"/>
  <c r="AZ35" i="5"/>
  <c r="AZ47" i="5"/>
  <c r="AY70" i="5"/>
  <c r="AZ76" i="5"/>
  <c r="AZ82" i="5"/>
  <c r="AZ109" i="5"/>
  <c r="AZ115" i="5"/>
  <c r="AY76" i="5"/>
  <c r="Z15" i="5"/>
  <c r="BC151" i="1" l="1"/>
  <c r="BC152" i="1"/>
  <c r="BC154" i="1"/>
  <c r="BC153" i="1"/>
  <c r="BC150" i="1"/>
  <c r="BC149" i="1"/>
  <c r="AY109" i="5"/>
  <c r="BA109" i="5"/>
  <c r="BA82" i="5"/>
  <c r="BA115" i="5"/>
  <c r="BA47" i="5"/>
  <c r="BA76" i="5"/>
  <c r="BA35" i="5"/>
  <c r="AY98" i="5"/>
  <c r="AY88" i="5"/>
  <c r="AZ65" i="5"/>
  <c r="AY54" i="5"/>
  <c r="AY37" i="5"/>
  <c r="AY31" i="5"/>
  <c r="AY63" i="5"/>
  <c r="AY57" i="5"/>
  <c r="AY40" i="5"/>
  <c r="AZ34" i="5"/>
  <c r="AZ28" i="5"/>
  <c r="AY22" i="5"/>
  <c r="AZ95" i="5"/>
  <c r="AZ79" i="5"/>
  <c r="AY45" i="5"/>
  <c r="AZ17" i="5"/>
  <c r="AY65" i="5"/>
  <c r="AZ54" i="5"/>
  <c r="AZ31" i="5"/>
  <c r="AZ45" i="5"/>
  <c r="AZ48" i="5"/>
  <c r="AY42" i="5"/>
  <c r="AY24" i="5"/>
  <c r="AY18" i="5"/>
  <c r="AZ88" i="5"/>
  <c r="AY118" i="5"/>
  <c r="AY133" i="5"/>
  <c r="AY128" i="5"/>
  <c r="AZ121" i="5"/>
  <c r="AZ116" i="5"/>
  <c r="AY89" i="5"/>
  <c r="AY83" i="5"/>
  <c r="BD83" i="5" s="1"/>
  <c r="AY71" i="5"/>
  <c r="AY66" i="5"/>
  <c r="AY61" i="5"/>
  <c r="AZ55" i="5"/>
  <c r="AY44" i="5"/>
  <c r="AZ20" i="5"/>
  <c r="AZ98" i="5"/>
  <c r="AY34" i="5"/>
  <c r="AZ63" i="5"/>
  <c r="AZ24" i="5"/>
  <c r="AY48" i="5"/>
  <c r="AZ23" i="5"/>
  <c r="AZ18" i="5"/>
  <c r="AY55" i="5"/>
  <c r="AY95" i="5"/>
  <c r="AZ66" i="5"/>
  <c r="AZ124" i="5"/>
  <c r="AY47" i="5"/>
  <c r="AY116" i="5"/>
  <c r="AY110" i="5"/>
  <c r="AY105" i="5"/>
  <c r="BD105" i="5" s="1"/>
  <c r="AY99" i="5"/>
  <c r="AY93" i="5"/>
  <c r="AZ89" i="5"/>
  <c r="AZ83" i="5"/>
  <c r="AY77" i="5"/>
  <c r="AZ71" i="5"/>
  <c r="AZ61" i="5"/>
  <c r="AY50" i="5"/>
  <c r="AY32" i="5"/>
  <c r="AZ44" i="5"/>
  <c r="AZ131" i="5"/>
  <c r="AZ125" i="5"/>
  <c r="AZ119" i="5"/>
  <c r="AY113" i="5"/>
  <c r="AY107" i="5"/>
  <c r="AZ96" i="5"/>
  <c r="AZ86" i="5"/>
  <c r="AY80" i="5"/>
  <c r="BD80" i="5" s="1"/>
  <c r="AZ74" i="5"/>
  <c r="AY68" i="5"/>
  <c r="AY58" i="5"/>
  <c r="AY52" i="5"/>
  <c r="AY41" i="5"/>
  <c r="AZ137" i="5"/>
  <c r="AY138" i="5"/>
  <c r="AY132" i="5"/>
  <c r="AZ126" i="5"/>
  <c r="AY108" i="5"/>
  <c r="AZ103" i="5"/>
  <c r="AY97" i="5"/>
  <c r="AZ92" i="5"/>
  <c r="AZ87" i="5"/>
  <c r="AY81" i="5"/>
  <c r="AZ75" i="5"/>
  <c r="AY69" i="5"/>
  <c r="AZ64" i="5"/>
  <c r="AY53" i="5"/>
  <c r="AZ110" i="5"/>
  <c r="AZ139" i="5"/>
  <c r="AY121" i="5"/>
  <c r="AY122" i="5"/>
  <c r="AY26" i="5"/>
  <c r="AZ133" i="5"/>
  <c r="AZ99" i="5"/>
  <c r="AZ140" i="5"/>
  <c r="AZ128" i="5"/>
  <c r="AY39" i="5"/>
  <c r="AY27" i="5"/>
  <c r="AY139" i="5"/>
  <c r="AY127" i="5"/>
  <c r="AY115" i="5"/>
  <c r="AY104" i="5"/>
  <c r="AY82" i="5"/>
  <c r="AZ70" i="5"/>
  <c r="AY60" i="5"/>
  <c r="AY49" i="5"/>
  <c r="AZ40" i="5"/>
  <c r="AY28" i="5"/>
  <c r="AY17" i="5"/>
  <c r="AZ104" i="5"/>
  <c r="AZ60" i="5"/>
  <c r="AZ49" i="5"/>
  <c r="AY33" i="5"/>
  <c r="AY29" i="5"/>
  <c r="AZ127" i="5"/>
  <c r="AY102" i="5"/>
  <c r="AY38" i="5"/>
  <c r="AY141" i="5"/>
  <c r="AZ136" i="5"/>
  <c r="AY135" i="5"/>
  <c r="AY130" i="5"/>
  <c r="AY129" i="5"/>
  <c r="AY124" i="5"/>
  <c r="AY123" i="5"/>
  <c r="AZ118" i="5"/>
  <c r="AY117" i="5"/>
  <c r="AY112" i="5"/>
  <c r="AZ111" i="5"/>
  <c r="AY106" i="5"/>
  <c r="AY101" i="5"/>
  <c r="AY100" i="5"/>
  <c r="AY94" i="5"/>
  <c r="AY91" i="5"/>
  <c r="AZ90" i="5"/>
  <c r="AY85" i="5"/>
  <c r="AY84" i="5"/>
  <c r="BD84" i="5" s="1"/>
  <c r="AY79" i="5"/>
  <c r="AY78" i="5"/>
  <c r="AY73" i="5"/>
  <c r="AY72" i="5"/>
  <c r="AY67" i="5"/>
  <c r="AY62" i="5"/>
  <c r="AZ57" i="5"/>
  <c r="AY56" i="5"/>
  <c r="AY51" i="5"/>
  <c r="AY46" i="5"/>
  <c r="AZ37" i="5"/>
  <c r="AY36" i="5"/>
  <c r="AY30" i="5"/>
  <c r="AY25" i="5"/>
  <c r="AY20" i="5"/>
  <c r="AY35" i="5"/>
  <c r="AZ77" i="5"/>
  <c r="AZ93" i="5"/>
  <c r="AZ50" i="5"/>
  <c r="AZ29" i="5"/>
  <c r="AZ122" i="5"/>
  <c r="AZ105" i="5"/>
  <c r="AZ41" i="5"/>
  <c r="AY21" i="5"/>
  <c r="AY19" i="5"/>
  <c r="AY16" i="5"/>
  <c r="AZ81" i="5"/>
  <c r="AY103" i="5"/>
  <c r="AY64" i="5"/>
  <c r="AY126" i="5"/>
  <c r="BD126" i="5" s="1"/>
  <c r="AZ97" i="5"/>
  <c r="AY140" i="5"/>
  <c r="AY134" i="5"/>
  <c r="AZ15" i="5"/>
  <c r="AZ134" i="5"/>
  <c r="AY120" i="5"/>
  <c r="AY114" i="5"/>
  <c r="AZ108" i="5"/>
  <c r="AY92" i="5"/>
  <c r="AY87" i="5"/>
  <c r="AY75" i="5"/>
  <c r="AY59" i="5"/>
  <c r="AZ53" i="5"/>
  <c r="AY43" i="5"/>
  <c r="AZ68" i="5"/>
  <c r="AZ130" i="5"/>
  <c r="AZ101" i="5"/>
  <c r="AZ85" i="5"/>
  <c r="AY137" i="5"/>
  <c r="AY136" i="5"/>
  <c r="AZ114" i="5"/>
  <c r="AZ106" i="5"/>
  <c r="AZ43" i="5"/>
  <c r="AZ25" i="5"/>
  <c r="AZ120" i="5"/>
  <c r="AZ59" i="5"/>
  <c r="AY131" i="5"/>
  <c r="AZ112" i="5"/>
  <c r="AZ91" i="5"/>
  <c r="AZ73" i="5"/>
  <c r="AY74" i="5"/>
  <c r="AZ42" i="5"/>
  <c r="AZ113" i="5"/>
  <c r="AZ107" i="5"/>
  <c r="AY96" i="5"/>
  <c r="AY86" i="5"/>
  <c r="AZ80" i="5"/>
  <c r="AZ58" i="5"/>
  <c r="AZ39" i="5"/>
  <c r="AZ102" i="5"/>
  <c r="AZ52" i="5"/>
  <c r="AZ33" i="5"/>
  <c r="AZ38" i="5"/>
  <c r="AZ22" i="5"/>
  <c r="AY119" i="5"/>
  <c r="AZ84" i="5"/>
  <c r="AZ27" i="5"/>
  <c r="AZ32" i="5"/>
  <c r="AZ16" i="5"/>
  <c r="AZ138" i="5"/>
  <c r="AZ26" i="5"/>
  <c r="AZ21" i="5"/>
  <c r="AY125" i="5"/>
  <c r="AZ132" i="5"/>
  <c r="AZ69" i="5"/>
  <c r="AY15" i="5"/>
  <c r="AY111" i="5"/>
  <c r="AY90" i="5"/>
  <c r="AZ67" i="5"/>
  <c r="AZ135" i="5"/>
  <c r="AZ141" i="5"/>
  <c r="AZ117" i="5"/>
  <c r="AZ51" i="5"/>
  <c r="AZ94" i="5"/>
  <c r="AZ72" i="5"/>
  <c r="AZ56" i="5"/>
  <c r="AZ30" i="5"/>
  <c r="AZ19" i="5"/>
  <c r="AZ100" i="5"/>
  <c r="AZ123" i="5"/>
  <c r="AZ46" i="5"/>
  <c r="AZ129" i="5"/>
  <c r="AZ78" i="5"/>
  <c r="AZ62" i="5"/>
  <c r="AZ36" i="5"/>
  <c r="BA13" i="1"/>
  <c r="AA157" i="1"/>
  <c r="AA158" i="1"/>
  <c r="AA159" i="1"/>
  <c r="AA161" i="1"/>
  <c r="AA162" i="1"/>
  <c r="AA163" i="1"/>
  <c r="AA164" i="1"/>
  <c r="AA165" i="1"/>
  <c r="AA166" i="1"/>
  <c r="AA167" i="1"/>
  <c r="AA168" i="1"/>
  <c r="AA169" i="1"/>
  <c r="AA170" i="1"/>
  <c r="AA171" i="1"/>
  <c r="AA172" i="1"/>
  <c r="AA173" i="1"/>
  <c r="AA174" i="1"/>
  <c r="BD21" i="5" l="1"/>
  <c r="BD151" i="1"/>
  <c r="BB82" i="5"/>
  <c r="BB76" i="5"/>
  <c r="BB109" i="5"/>
  <c r="BC109" i="5" s="1"/>
  <c r="BB35" i="5"/>
  <c r="BB47" i="5"/>
  <c r="BC47" i="5" s="1"/>
  <c r="BB115" i="5"/>
  <c r="BD149" i="1"/>
  <c r="BD152" i="1"/>
  <c r="BD153" i="1"/>
  <c r="BD150" i="1"/>
  <c r="BD154" i="1"/>
  <c r="BA62" i="5"/>
  <c r="BA138" i="5"/>
  <c r="BA58" i="5"/>
  <c r="BA112" i="5"/>
  <c r="BA105" i="5"/>
  <c r="BA60" i="5"/>
  <c r="BA139" i="5"/>
  <c r="BA126" i="5"/>
  <c r="BA73" i="5"/>
  <c r="BA71" i="5"/>
  <c r="BA129" i="5"/>
  <c r="BA80" i="5"/>
  <c r="BA59" i="5"/>
  <c r="BA104" i="5"/>
  <c r="BA89" i="5"/>
  <c r="BA45" i="5"/>
  <c r="BA66" i="5"/>
  <c r="BA110" i="5"/>
  <c r="BA96" i="5"/>
  <c r="BA48" i="5"/>
  <c r="BA120" i="5"/>
  <c r="BA53" i="5"/>
  <c r="BA97" i="5"/>
  <c r="BA50" i="5"/>
  <c r="BA137" i="5"/>
  <c r="BA134" i="5"/>
  <c r="BA84" i="5"/>
  <c r="BA93" i="5"/>
  <c r="BA57" i="5"/>
  <c r="BA136" i="5"/>
  <c r="BA119" i="5"/>
  <c r="BA116" i="5"/>
  <c r="BA54" i="5"/>
  <c r="BA61" i="5"/>
  <c r="BA141" i="5"/>
  <c r="BA43" i="5"/>
  <c r="BA77" i="5"/>
  <c r="BA128" i="5"/>
  <c r="BA75" i="5"/>
  <c r="BA125" i="5"/>
  <c r="BA63" i="5"/>
  <c r="BA121" i="5"/>
  <c r="BA107" i="5"/>
  <c r="BA106" i="5"/>
  <c r="BA140" i="5"/>
  <c r="BA131" i="5"/>
  <c r="BA113" i="5"/>
  <c r="BA81" i="5"/>
  <c r="BA111" i="5"/>
  <c r="BA99" i="5"/>
  <c r="BA44" i="5"/>
  <c r="BA55" i="5"/>
  <c r="BA91" i="5"/>
  <c r="BA49" i="5"/>
  <c r="BA68" i="5"/>
  <c r="BA42" i="5"/>
  <c r="BA108" i="5"/>
  <c r="BA127" i="5"/>
  <c r="BA133" i="5"/>
  <c r="BA92" i="5"/>
  <c r="BA79" i="5"/>
  <c r="BA65" i="5"/>
  <c r="BA85" i="5"/>
  <c r="BA118" i="5"/>
  <c r="BA103" i="5"/>
  <c r="BA122" i="5"/>
  <c r="BA83" i="5"/>
  <c r="BA52" i="5"/>
  <c r="BA74" i="5"/>
  <c r="BA124" i="5"/>
  <c r="BA88" i="5"/>
  <c r="BA95" i="5"/>
  <c r="BA69" i="5"/>
  <c r="BA56" i="5"/>
  <c r="BA132" i="5"/>
  <c r="BA33" i="5"/>
  <c r="BA70" i="5"/>
  <c r="BA20" i="5"/>
  <c r="BA19" i="5"/>
  <c r="BA17" i="5"/>
  <c r="BA72" i="5"/>
  <c r="BA98" i="5"/>
  <c r="BA94" i="5"/>
  <c r="BA102" i="5"/>
  <c r="BA21" i="5"/>
  <c r="BA36" i="5"/>
  <c r="BA51" i="5"/>
  <c r="BA26" i="5"/>
  <c r="BA39" i="5"/>
  <c r="BA101" i="5"/>
  <c r="BA41" i="5"/>
  <c r="BA37" i="5"/>
  <c r="BA86" i="5"/>
  <c r="BA28" i="5"/>
  <c r="BA38" i="5"/>
  <c r="BA117" i="5"/>
  <c r="BA130" i="5"/>
  <c r="BA34" i="5"/>
  <c r="BA22" i="5"/>
  <c r="BA78" i="5"/>
  <c r="BA16" i="5"/>
  <c r="BA90" i="5"/>
  <c r="BA18" i="5"/>
  <c r="BA135" i="5"/>
  <c r="BA32" i="5"/>
  <c r="BA29" i="5"/>
  <c r="BA23" i="5"/>
  <c r="BA46" i="5"/>
  <c r="BA67" i="5"/>
  <c r="BA27" i="5"/>
  <c r="BA64" i="5"/>
  <c r="BA31" i="5"/>
  <c r="BA30" i="5"/>
  <c r="BA114" i="5"/>
  <c r="BA87" i="5"/>
  <c r="BA123" i="5"/>
  <c r="BA25" i="5"/>
  <c r="BA24" i="5"/>
  <c r="BA100" i="5"/>
  <c r="BA40" i="5"/>
  <c r="BA15" i="5"/>
  <c r="BD64" i="5"/>
  <c r="BD38" i="5"/>
  <c r="BD81" i="5"/>
  <c r="BD40" i="5"/>
  <c r="BD78" i="5"/>
  <c r="BD45" i="5"/>
  <c r="BD139" i="5"/>
  <c r="BD93" i="5"/>
  <c r="BD35" i="5"/>
  <c r="BD66" i="5"/>
  <c r="BD23" i="5"/>
  <c r="BD15" i="5"/>
  <c r="BD51" i="5"/>
  <c r="BD71" i="5"/>
  <c r="BD53" i="5"/>
  <c r="BD123" i="5"/>
  <c r="BD96" i="5"/>
  <c r="BD118" i="5"/>
  <c r="BD127" i="5"/>
  <c r="BD74" i="5"/>
  <c r="BD109" i="5"/>
  <c r="BD136" i="5"/>
  <c r="BD85" i="5"/>
  <c r="AZ13" i="1"/>
  <c r="BB40" i="5" l="1"/>
  <c r="BB32" i="5"/>
  <c r="BB86" i="5"/>
  <c r="BB21" i="5"/>
  <c r="BB69" i="5"/>
  <c r="BB79" i="5"/>
  <c r="BB91" i="5"/>
  <c r="BB121" i="5"/>
  <c r="BB61" i="5"/>
  <c r="BB136" i="5"/>
  <c r="BB97" i="5"/>
  <c r="BB96" i="5"/>
  <c r="BB89" i="5"/>
  <c r="BB126" i="5"/>
  <c r="BB112" i="5"/>
  <c r="BB100" i="5"/>
  <c r="BB64" i="5"/>
  <c r="BB23" i="5"/>
  <c r="BB78" i="5"/>
  <c r="BB37" i="5"/>
  <c r="BB102" i="5"/>
  <c r="BB17" i="5"/>
  <c r="BB95" i="5"/>
  <c r="BB52" i="5"/>
  <c r="BB118" i="5"/>
  <c r="BB92" i="5"/>
  <c r="BB42" i="5"/>
  <c r="BB55" i="5"/>
  <c r="BB111" i="5"/>
  <c r="BB140" i="5"/>
  <c r="BB63" i="5"/>
  <c r="BB77" i="5"/>
  <c r="BB54" i="5"/>
  <c r="BB57" i="5"/>
  <c r="BB134" i="5"/>
  <c r="BB53" i="5"/>
  <c r="BB110" i="5"/>
  <c r="BB104" i="5"/>
  <c r="BB71" i="5"/>
  <c r="BB139" i="5"/>
  <c r="BB58" i="5"/>
  <c r="BB123" i="5"/>
  <c r="BB46" i="5"/>
  <c r="BB130" i="5"/>
  <c r="BB72" i="5"/>
  <c r="BB103" i="5"/>
  <c r="BC103" i="5" s="1"/>
  <c r="BB108" i="5"/>
  <c r="BB128" i="5"/>
  <c r="BB87" i="5"/>
  <c r="BB135" i="5"/>
  <c r="BB117" i="5"/>
  <c r="BB26" i="5"/>
  <c r="BB33" i="5"/>
  <c r="BB24" i="5"/>
  <c r="BB114" i="5"/>
  <c r="BB27" i="5"/>
  <c r="BB18" i="5"/>
  <c r="BB22" i="5"/>
  <c r="BB38" i="5"/>
  <c r="BB41" i="5"/>
  <c r="BC41" i="5" s="1"/>
  <c r="BB51" i="5"/>
  <c r="BB94" i="5"/>
  <c r="BB19" i="5"/>
  <c r="BB132" i="5"/>
  <c r="BB88" i="5"/>
  <c r="BB83" i="5"/>
  <c r="BB85" i="5"/>
  <c r="BB133" i="5"/>
  <c r="BB68" i="5"/>
  <c r="BB44" i="5"/>
  <c r="BB81" i="5"/>
  <c r="BB106" i="5"/>
  <c r="BB125" i="5"/>
  <c r="BB43" i="5"/>
  <c r="BB116" i="5"/>
  <c r="BB93" i="5"/>
  <c r="BB137" i="5"/>
  <c r="BB120" i="5"/>
  <c r="BB66" i="5"/>
  <c r="BB59" i="5"/>
  <c r="BB73" i="5"/>
  <c r="BB60" i="5"/>
  <c r="BB138" i="5"/>
  <c r="BB31" i="5"/>
  <c r="BB16" i="5"/>
  <c r="BB39" i="5"/>
  <c r="BB70" i="5"/>
  <c r="BB74" i="5"/>
  <c r="BB99" i="5"/>
  <c r="BB131" i="5"/>
  <c r="BB129" i="5"/>
  <c r="BB25" i="5"/>
  <c r="BB30" i="5"/>
  <c r="BB67" i="5"/>
  <c r="BB29" i="5"/>
  <c r="BB90" i="5"/>
  <c r="BC90" i="5" s="1"/>
  <c r="BB34" i="5"/>
  <c r="BB28" i="5"/>
  <c r="BB101" i="5"/>
  <c r="BB36" i="5"/>
  <c r="BB98" i="5"/>
  <c r="BB20" i="5"/>
  <c r="BB56" i="5"/>
  <c r="BB124" i="5"/>
  <c r="BB122" i="5"/>
  <c r="BB65" i="5"/>
  <c r="BB127" i="5"/>
  <c r="BC127" i="5" s="1"/>
  <c r="BB49" i="5"/>
  <c r="BB113" i="5"/>
  <c r="BB107" i="5"/>
  <c r="BB75" i="5"/>
  <c r="BB141" i="5"/>
  <c r="BB119" i="5"/>
  <c r="BB84" i="5"/>
  <c r="BB50" i="5"/>
  <c r="BB48" i="5"/>
  <c r="BC48" i="5" s="1"/>
  <c r="BB45" i="5"/>
  <c r="BB80" i="5"/>
  <c r="BC80" i="5" s="1"/>
  <c r="BB105" i="5"/>
  <c r="BB62" i="5"/>
  <c r="BB15" i="5"/>
  <c r="BC35" i="5"/>
  <c r="BC112" i="5"/>
  <c r="BC32" i="5"/>
  <c r="BC42" i="5"/>
  <c r="BC110" i="5"/>
  <c r="BC58" i="5"/>
  <c r="BC121" i="5"/>
  <c r="BC40" i="5"/>
  <c r="BC43" i="5"/>
  <c r="BC82" i="5"/>
  <c r="BC76" i="5"/>
  <c r="BC33" i="5"/>
  <c r="BC115" i="5"/>
  <c r="BC45" i="5"/>
  <c r="BC54" i="5"/>
  <c r="BC68" i="5"/>
  <c r="BC111" i="5"/>
  <c r="BC59" i="5"/>
  <c r="BB13" i="1"/>
  <c r="BC93" i="5" l="1"/>
  <c r="BC137" i="5"/>
  <c r="BC104" i="5"/>
  <c r="BC138" i="5"/>
  <c r="BC44" i="5"/>
  <c r="BC122" i="5"/>
  <c r="BC15" i="5"/>
  <c r="BC84" i="5"/>
  <c r="BC60" i="5"/>
  <c r="BC139" i="5"/>
  <c r="BC125" i="5"/>
  <c r="BC73" i="5"/>
  <c r="BC131" i="5"/>
  <c r="BC85" i="5"/>
  <c r="BC89" i="5"/>
  <c r="BC99" i="5"/>
  <c r="BC65" i="5"/>
  <c r="BC57" i="5"/>
  <c r="BC95" i="5"/>
  <c r="BC63" i="5"/>
  <c r="BC108" i="5"/>
  <c r="BC86" i="5"/>
  <c r="BC28" i="5"/>
  <c r="BC31" i="5"/>
  <c r="BC102" i="5"/>
  <c r="BC37" i="5"/>
  <c r="BC133" i="5"/>
  <c r="BC49" i="5"/>
  <c r="BC66" i="5"/>
  <c r="BC62" i="5"/>
  <c r="BC136" i="5"/>
  <c r="BC52" i="5"/>
  <c r="BC22" i="5"/>
  <c r="BC24" i="5"/>
  <c r="BC100" i="5"/>
  <c r="BC69" i="5"/>
  <c r="BC130" i="5"/>
  <c r="BC88" i="5"/>
  <c r="BC119" i="5"/>
  <c r="BC79" i="5"/>
  <c r="BC96" i="5"/>
  <c r="BC83" i="5"/>
  <c r="BC113" i="5"/>
  <c r="BC129" i="5"/>
  <c r="BC51" i="5"/>
  <c r="BC132" i="5"/>
  <c r="BC27" i="5"/>
  <c r="BC70" i="5"/>
  <c r="BC16" i="5"/>
  <c r="BC87" i="5"/>
  <c r="BC17" i="5"/>
  <c r="BC19" i="5"/>
  <c r="BC18" i="5"/>
  <c r="BC36" i="5"/>
  <c r="BC77" i="5"/>
  <c r="BC92" i="5"/>
  <c r="BC34" i="5"/>
  <c r="BC134" i="5"/>
  <c r="BC128" i="5"/>
  <c r="BC116" i="5"/>
  <c r="BC105" i="5"/>
  <c r="BC55" i="5"/>
  <c r="BC50" i="5"/>
  <c r="BC140" i="5"/>
  <c r="BC107" i="5"/>
  <c r="BC124" i="5"/>
  <c r="BC120" i="5"/>
  <c r="BC123" i="5"/>
  <c r="BC26" i="5"/>
  <c r="BC67" i="5"/>
  <c r="BC114" i="5"/>
  <c r="BC141" i="5"/>
  <c r="BC56" i="5"/>
  <c r="BC64" i="5"/>
  <c r="BC78" i="5"/>
  <c r="BC38" i="5"/>
  <c r="BC101" i="5"/>
  <c r="BC53" i="5"/>
  <c r="BC97" i="5"/>
  <c r="BC91" i="5"/>
  <c r="BC13" i="1"/>
  <c r="BD13" i="1" s="1"/>
  <c r="BC72" i="5"/>
  <c r="BC135" i="5"/>
  <c r="BC98" i="5"/>
  <c r="BC25" i="5"/>
  <c r="BC117" i="5"/>
  <c r="BC20" i="5"/>
  <c r="BC30" i="5"/>
  <c r="BC21" i="5"/>
  <c r="BC46" i="5"/>
  <c r="BC81" i="5"/>
  <c r="BC71" i="5"/>
  <c r="BC75" i="5"/>
  <c r="BC106" i="5"/>
  <c r="BC61" i="5"/>
  <c r="BC74" i="5"/>
  <c r="BC126" i="5"/>
  <c r="BC118" i="5"/>
  <c r="BC29" i="5"/>
  <c r="BC94" i="5"/>
  <c r="BC23" i="5"/>
  <c r="BC39" i="5"/>
  <c r="AZ14" i="1"/>
  <c r="BE13" i="1" s="1"/>
  <c r="BA14" i="1"/>
  <c r="AZ15" i="1"/>
  <c r="BA15" i="1"/>
  <c r="AZ16" i="1"/>
  <c r="BA16" i="1"/>
  <c r="AZ17" i="1"/>
  <c r="BA17" i="1"/>
  <c r="BA18" i="1"/>
  <c r="AZ19" i="1"/>
  <c r="BA19" i="1"/>
  <c r="AZ20" i="1"/>
  <c r="BE20" i="1" s="1"/>
  <c r="BA20" i="1"/>
  <c r="AZ21" i="1"/>
  <c r="BE21" i="1" s="1"/>
  <c r="BA21" i="1"/>
  <c r="AZ22" i="1"/>
  <c r="BE22" i="1" s="1"/>
  <c r="BA22" i="1"/>
  <c r="AZ23" i="1"/>
  <c r="BE23" i="1" s="1"/>
  <c r="BA23" i="1"/>
  <c r="AZ24" i="1"/>
  <c r="BE24" i="1" s="1"/>
  <c r="BA24" i="1"/>
  <c r="AZ25" i="1"/>
  <c r="BE25" i="1" s="1"/>
  <c r="BA25" i="1"/>
  <c r="AZ26" i="1"/>
  <c r="BE26" i="1" s="1"/>
  <c r="BA26" i="1"/>
  <c r="AZ27" i="1"/>
  <c r="BE27" i="1" s="1"/>
  <c r="BA27" i="1"/>
  <c r="AZ28" i="1"/>
  <c r="BE28" i="1" s="1"/>
  <c r="BA28" i="1"/>
  <c r="AZ29" i="1"/>
  <c r="BA29" i="1"/>
  <c r="AZ30" i="1"/>
  <c r="BA30" i="1"/>
  <c r="AZ31" i="1"/>
  <c r="BE31" i="1" s="1"/>
  <c r="BA31" i="1"/>
  <c r="BA32" i="1"/>
  <c r="BA33" i="1"/>
  <c r="BA34" i="1"/>
  <c r="BA35" i="1"/>
  <c r="BA36" i="1"/>
  <c r="BA37" i="1"/>
  <c r="BA38" i="1"/>
  <c r="BA39" i="1"/>
  <c r="BA40" i="1"/>
  <c r="BA41" i="1"/>
  <c r="BA42" i="1"/>
  <c r="BA43" i="1"/>
  <c r="BA44" i="1"/>
  <c r="BA45" i="1"/>
  <c r="BA46" i="1"/>
  <c r="BA47" i="1"/>
  <c r="BA48" i="1"/>
  <c r="BA49" i="1"/>
  <c r="BA50" i="1"/>
  <c r="BA51" i="1"/>
  <c r="BA52" i="1"/>
  <c r="AZ53" i="1"/>
  <c r="BE53" i="1" s="1"/>
  <c r="BA53" i="1"/>
  <c r="AZ54" i="1"/>
  <c r="BA54" i="1"/>
  <c r="AZ55" i="1"/>
  <c r="BA55" i="1"/>
  <c r="AZ56" i="1"/>
  <c r="BA56" i="1"/>
  <c r="AZ57" i="1"/>
  <c r="BA57" i="1"/>
  <c r="AZ58" i="1"/>
  <c r="BA58" i="1"/>
  <c r="AZ59" i="1"/>
  <c r="BA59" i="1"/>
  <c r="AZ60" i="1"/>
  <c r="BE60" i="1" s="1"/>
  <c r="BA60" i="1"/>
  <c r="AZ61" i="1"/>
  <c r="BE61" i="1" s="1"/>
  <c r="BA61" i="1"/>
  <c r="AZ62" i="1"/>
  <c r="BA62" i="1"/>
  <c r="AZ63" i="1"/>
  <c r="BA63" i="1"/>
  <c r="AZ64" i="1"/>
  <c r="BA64" i="1"/>
  <c r="AZ65" i="1"/>
  <c r="BA65" i="1"/>
  <c r="AZ66" i="1"/>
  <c r="BE66" i="1" s="1"/>
  <c r="BA66" i="1"/>
  <c r="AZ67" i="1"/>
  <c r="BA67" i="1"/>
  <c r="AZ68" i="1"/>
  <c r="BA68" i="1"/>
  <c r="AZ69" i="1"/>
  <c r="BA69" i="1"/>
  <c r="AZ70" i="1"/>
  <c r="BA70" i="1"/>
  <c r="AZ71" i="1"/>
  <c r="BA71" i="1"/>
  <c r="AZ72" i="1"/>
  <c r="BA72" i="1"/>
  <c r="AZ73" i="1"/>
  <c r="BA73" i="1"/>
  <c r="AZ74" i="1"/>
  <c r="BA74" i="1"/>
  <c r="AZ75" i="1"/>
  <c r="BA75" i="1"/>
  <c r="AZ76" i="1"/>
  <c r="BA76" i="1"/>
  <c r="AZ77" i="1"/>
  <c r="BE77" i="1" s="1"/>
  <c r="BA77" i="1"/>
  <c r="AZ78" i="1"/>
  <c r="BA78" i="1"/>
  <c r="AZ79" i="1"/>
  <c r="BA79" i="1"/>
  <c r="AZ80" i="1"/>
  <c r="BA80" i="1"/>
  <c r="AZ81" i="1"/>
  <c r="BA81" i="1"/>
  <c r="AZ82" i="1"/>
  <c r="BE82" i="1" s="1"/>
  <c r="BA82" i="1"/>
  <c r="AZ83" i="1"/>
  <c r="BA83" i="1"/>
  <c r="AZ84" i="1"/>
  <c r="BA84" i="1"/>
  <c r="AZ85" i="1"/>
  <c r="BA85" i="1"/>
  <c r="AZ86" i="1"/>
  <c r="BA86" i="1"/>
  <c r="AZ87" i="1"/>
  <c r="BA87" i="1"/>
  <c r="AZ88" i="1"/>
  <c r="BA88" i="1"/>
  <c r="AZ89" i="1"/>
  <c r="BA89" i="1"/>
  <c r="AZ90" i="1"/>
  <c r="BA90" i="1"/>
  <c r="AZ91" i="1"/>
  <c r="BA91" i="1"/>
  <c r="AZ92" i="1"/>
  <c r="BE92" i="1" s="1"/>
  <c r="BA92" i="1"/>
  <c r="AZ93" i="1"/>
  <c r="BE93" i="1" s="1"/>
  <c r="BA93" i="1"/>
  <c r="AZ94" i="1"/>
  <c r="BA94" i="1"/>
  <c r="AZ95" i="1"/>
  <c r="BA95" i="1"/>
  <c r="AZ96" i="1"/>
  <c r="BA96" i="1"/>
  <c r="AZ97" i="1"/>
  <c r="BA97" i="1"/>
  <c r="AZ98" i="1"/>
  <c r="BA98" i="1"/>
  <c r="AZ99" i="1"/>
  <c r="BA99" i="1"/>
  <c r="AZ100" i="1"/>
  <c r="BA100" i="1"/>
  <c r="AZ101" i="1"/>
  <c r="BE101" i="1" s="1"/>
  <c r="BA101" i="1"/>
  <c r="AZ102" i="1"/>
  <c r="BE102" i="1" s="1"/>
  <c r="BA102" i="1"/>
  <c r="AZ103" i="1"/>
  <c r="BA103" i="1"/>
  <c r="AZ104" i="1"/>
  <c r="BA104" i="1"/>
  <c r="AZ105" i="1"/>
  <c r="BA105" i="1"/>
  <c r="AZ106" i="1"/>
  <c r="BA106" i="1"/>
  <c r="AZ107" i="1"/>
  <c r="BA107" i="1"/>
  <c r="AZ108" i="1"/>
  <c r="BE108" i="1" s="1"/>
  <c r="BA108" i="1"/>
  <c r="AZ109" i="1"/>
  <c r="BE109" i="1" s="1"/>
  <c r="BA109" i="1"/>
  <c r="AZ110" i="1"/>
  <c r="BA110" i="1"/>
  <c r="AZ111" i="1"/>
  <c r="BA111" i="1"/>
  <c r="AZ112" i="1"/>
  <c r="BA112" i="1"/>
  <c r="AZ113" i="1"/>
  <c r="BA113" i="1"/>
  <c r="AZ114" i="1"/>
  <c r="BA114" i="1"/>
  <c r="AZ115" i="1"/>
  <c r="BA115" i="1"/>
  <c r="AZ116" i="1"/>
  <c r="BE116" i="1" s="1"/>
  <c r="BA116" i="1"/>
  <c r="AZ117" i="1"/>
  <c r="BA117" i="1"/>
  <c r="AZ118" i="1"/>
  <c r="BA118" i="1"/>
  <c r="AZ119" i="1"/>
  <c r="BA119" i="1"/>
  <c r="AZ120" i="1"/>
  <c r="BA120" i="1"/>
  <c r="AZ121" i="1"/>
  <c r="BA121" i="1"/>
  <c r="AZ122" i="1"/>
  <c r="BA122" i="1"/>
  <c r="AZ123" i="1"/>
  <c r="BA123" i="1"/>
  <c r="AZ124" i="1"/>
  <c r="BA124" i="1"/>
  <c r="AZ125" i="1"/>
  <c r="BE125" i="1" s="1"/>
  <c r="BA125" i="1"/>
  <c r="AZ126" i="1"/>
  <c r="BA126" i="1"/>
  <c r="AZ127" i="1"/>
  <c r="BA127" i="1"/>
  <c r="AZ128" i="1"/>
  <c r="BA128" i="1"/>
  <c r="AZ129" i="1"/>
  <c r="BA129" i="1"/>
  <c r="AZ130" i="1"/>
  <c r="BA130" i="1"/>
  <c r="AZ131" i="1"/>
  <c r="BA131" i="1"/>
  <c r="AZ132" i="1"/>
  <c r="BA132" i="1"/>
  <c r="AZ133" i="1"/>
  <c r="BE133" i="1" s="1"/>
  <c r="BA133" i="1"/>
  <c r="AZ134" i="1"/>
  <c r="BE134" i="1" s="1"/>
  <c r="BA134" i="1"/>
  <c r="AZ135" i="1"/>
  <c r="BE135" i="1" s="1"/>
  <c r="BA135" i="1"/>
  <c r="AZ136" i="1"/>
  <c r="BA136" i="1"/>
  <c r="AZ137" i="1"/>
  <c r="BA137" i="1"/>
  <c r="AZ138" i="1"/>
  <c r="BA138" i="1"/>
  <c r="AZ139" i="1"/>
  <c r="BA139" i="1"/>
  <c r="AZ140" i="1"/>
  <c r="BA140" i="1"/>
  <c r="AZ141" i="1"/>
  <c r="BE141" i="1" s="1"/>
  <c r="BA141" i="1"/>
  <c r="AZ142" i="1"/>
  <c r="BA142" i="1"/>
  <c r="AZ143" i="1"/>
  <c r="BA143" i="1"/>
  <c r="AZ144" i="1"/>
  <c r="BA144" i="1"/>
  <c r="AZ145" i="1"/>
  <c r="BA145" i="1"/>
  <c r="AZ146" i="1"/>
  <c r="BE146" i="1" s="1"/>
  <c r="BA146" i="1"/>
  <c r="AZ147" i="1"/>
  <c r="BA147" i="1"/>
  <c r="AZ148" i="1"/>
  <c r="BA148" i="1"/>
  <c r="AZ155" i="1"/>
  <c r="BA155" i="1"/>
  <c r="AZ156" i="1"/>
  <c r="BE156" i="1" s="1"/>
  <c r="BA156" i="1"/>
  <c r="AZ157" i="1"/>
  <c r="BA157" i="1"/>
  <c r="AZ158" i="1"/>
  <c r="BA158" i="1"/>
  <c r="AZ159" i="1"/>
  <c r="BE159" i="1" s="1"/>
  <c r="BA159" i="1"/>
  <c r="AZ160" i="1"/>
  <c r="BA160" i="1"/>
  <c r="AZ161" i="1"/>
  <c r="BA161" i="1"/>
  <c r="AZ162" i="1"/>
  <c r="BA162" i="1"/>
  <c r="AZ163" i="1"/>
  <c r="BA163" i="1"/>
  <c r="AZ164" i="1"/>
  <c r="BA164" i="1"/>
  <c r="AZ165" i="1"/>
  <c r="BA165" i="1"/>
  <c r="AZ166" i="1"/>
  <c r="BA166" i="1"/>
  <c r="AZ168" i="1"/>
  <c r="BA168" i="1"/>
  <c r="AZ169" i="1"/>
  <c r="BA169" i="1"/>
  <c r="AZ170" i="1"/>
  <c r="BA170" i="1"/>
  <c r="AZ171" i="1"/>
  <c r="BA171" i="1"/>
  <c r="AZ172" i="1"/>
  <c r="BA172" i="1"/>
  <c r="AZ173" i="1"/>
  <c r="BA173" i="1"/>
  <c r="AZ174" i="1"/>
  <c r="BE174" i="1" s="1"/>
  <c r="BA174" i="1"/>
  <c r="AZ167" i="1"/>
  <c r="BA167" i="1"/>
  <c r="AZ175" i="1"/>
  <c r="BA175" i="1"/>
  <c r="AZ176" i="1"/>
  <c r="BA176" i="1"/>
  <c r="AZ177" i="1"/>
  <c r="BA177" i="1"/>
  <c r="AZ178" i="1"/>
  <c r="BA178" i="1"/>
  <c r="AZ179" i="1"/>
  <c r="BA179" i="1"/>
  <c r="AZ180" i="1"/>
  <c r="BA180" i="1"/>
  <c r="AZ181" i="1"/>
  <c r="BA181" i="1"/>
  <c r="AZ182" i="1"/>
  <c r="BA182" i="1"/>
  <c r="AZ184" i="1"/>
  <c r="BA184" i="1"/>
  <c r="AZ185" i="1"/>
  <c r="BA185" i="1"/>
  <c r="AZ186" i="1"/>
  <c r="BA186" i="1"/>
  <c r="AZ183" i="1"/>
  <c r="BA183" i="1"/>
  <c r="AZ187" i="1"/>
  <c r="BA187" i="1"/>
  <c r="BB183" i="1" l="1"/>
  <c r="BB180" i="1"/>
  <c r="BB173" i="1"/>
  <c r="BB160" i="1"/>
  <c r="BB187" i="1"/>
  <c r="BB178" i="1"/>
  <c r="BB186" i="1"/>
  <c r="BB181" i="1"/>
  <c r="BB170" i="1"/>
  <c r="BB157" i="1"/>
  <c r="BB175" i="1"/>
  <c r="BB163" i="1"/>
  <c r="BC183" i="1"/>
  <c r="BB156" i="1"/>
  <c r="BB167" i="1"/>
  <c r="BB179" i="1"/>
  <c r="BC180" i="1"/>
  <c r="BB168" i="1"/>
  <c r="BB169" i="1"/>
  <c r="BB174" i="1"/>
  <c r="BB155" i="1"/>
  <c r="BB185" i="1"/>
  <c r="BB166" i="1"/>
  <c r="BB184" i="1"/>
  <c r="BB177" i="1"/>
  <c r="BB172" i="1"/>
  <c r="BB165" i="1"/>
  <c r="BB159" i="1"/>
  <c r="BB161" i="1"/>
  <c r="BB162" i="1"/>
  <c r="BB182" i="1"/>
  <c r="BB176" i="1"/>
  <c r="BB171" i="1"/>
  <c r="BB164" i="1"/>
  <c r="BB158" i="1"/>
  <c r="BE160" i="1"/>
  <c r="BE178" i="1"/>
  <c r="BE187" i="1"/>
  <c r="BE173" i="1"/>
  <c r="BE186" i="1"/>
  <c r="BE176" i="1"/>
  <c r="BE161" i="1"/>
  <c r="BE184" i="1"/>
  <c r="BE181" i="1"/>
  <c r="BE179" i="1"/>
  <c r="BE167" i="1"/>
  <c r="BE164" i="1"/>
  <c r="BE128" i="1"/>
  <c r="BE121" i="1"/>
  <c r="BE126" i="1"/>
  <c r="BE175" i="1"/>
  <c r="BE139" i="1"/>
  <c r="BE136" i="1"/>
  <c r="BE117" i="1"/>
  <c r="BE110" i="1"/>
  <c r="BE103" i="1"/>
  <c r="BE94" i="1"/>
  <c r="BE89" i="1"/>
  <c r="BE83" i="1"/>
  <c r="BE147" i="1"/>
  <c r="BE142" i="1"/>
  <c r="BE78" i="1"/>
  <c r="BE154" i="1"/>
  <c r="BE152" i="1"/>
  <c r="BE54" i="1"/>
  <c r="BE67" i="1"/>
  <c r="BE62" i="1"/>
  <c r="BE29" i="1"/>
  <c r="BE157" i="1"/>
  <c r="BE170" i="1"/>
  <c r="BE15" i="1"/>
  <c r="BB91" i="1"/>
  <c r="BB20" i="1"/>
  <c r="BB113" i="1"/>
  <c r="BB54" i="1"/>
  <c r="BB138" i="1"/>
  <c r="BB97" i="1"/>
  <c r="BB55" i="1"/>
  <c r="BB96" i="1"/>
  <c r="BB49" i="1"/>
  <c r="BB148" i="1"/>
  <c r="BB142" i="1"/>
  <c r="BB136" i="1"/>
  <c r="BB130" i="1"/>
  <c r="BB124" i="1"/>
  <c r="BB118" i="1"/>
  <c r="BB112" i="1"/>
  <c r="BB106" i="1"/>
  <c r="BB100" i="1"/>
  <c r="BB95" i="1"/>
  <c r="BB89" i="1"/>
  <c r="BB83" i="1"/>
  <c r="BB77" i="1"/>
  <c r="BB71" i="1"/>
  <c r="BB65" i="1"/>
  <c r="BB59" i="1"/>
  <c r="BB53" i="1"/>
  <c r="BB48" i="1"/>
  <c r="BB42" i="1"/>
  <c r="BB36" i="1"/>
  <c r="BB30" i="1"/>
  <c r="BB24" i="1"/>
  <c r="BB18" i="1"/>
  <c r="BB120" i="1"/>
  <c r="BB61" i="1"/>
  <c r="BB125" i="1"/>
  <c r="BB84" i="1"/>
  <c r="BB25" i="1"/>
  <c r="BB144" i="1"/>
  <c r="BB108" i="1"/>
  <c r="BB73" i="1"/>
  <c r="BB32" i="1"/>
  <c r="BB143" i="1"/>
  <c r="BB101" i="1"/>
  <c r="BB72" i="1"/>
  <c r="BB43" i="1"/>
  <c r="BB147" i="1"/>
  <c r="BB141" i="1"/>
  <c r="BB135" i="1"/>
  <c r="BB129" i="1"/>
  <c r="BB123" i="1"/>
  <c r="BB117" i="1"/>
  <c r="BB111" i="1"/>
  <c r="BB105" i="1"/>
  <c r="BB94" i="1"/>
  <c r="BB88" i="1"/>
  <c r="BB82" i="1"/>
  <c r="BB76" i="1"/>
  <c r="BB70" i="1"/>
  <c r="BB64" i="1"/>
  <c r="BB58" i="1"/>
  <c r="BB52" i="1"/>
  <c r="BB47" i="1"/>
  <c r="BB41" i="1"/>
  <c r="BB35" i="1"/>
  <c r="BB29" i="1"/>
  <c r="BB23" i="1"/>
  <c r="BB17" i="1"/>
  <c r="BB114" i="1"/>
  <c r="BB50" i="1"/>
  <c r="BB90" i="1"/>
  <c r="BB37" i="1"/>
  <c r="BB132" i="1"/>
  <c r="BB79" i="1"/>
  <c r="BB14" i="1"/>
  <c r="BB131" i="1"/>
  <c r="BB78" i="1"/>
  <c r="BB31" i="1"/>
  <c r="BB146" i="1"/>
  <c r="BB140" i="1"/>
  <c r="BB134" i="1"/>
  <c r="BB128" i="1"/>
  <c r="BB122" i="1"/>
  <c r="BB116" i="1"/>
  <c r="BB110" i="1"/>
  <c r="BB104" i="1"/>
  <c r="BB99" i="1"/>
  <c r="BB93" i="1"/>
  <c r="BB87" i="1"/>
  <c r="BB81" i="1"/>
  <c r="BB75" i="1"/>
  <c r="BB69" i="1"/>
  <c r="BB63" i="1"/>
  <c r="BB57" i="1"/>
  <c r="BB46" i="1"/>
  <c r="BB40" i="1"/>
  <c r="BB34" i="1"/>
  <c r="BB28" i="1"/>
  <c r="BB22" i="1"/>
  <c r="BB16" i="1"/>
  <c r="BB102" i="1"/>
  <c r="BB44" i="1"/>
  <c r="BB107" i="1"/>
  <c r="BB60" i="1"/>
  <c r="BB126" i="1"/>
  <c r="BB67" i="1"/>
  <c r="BB38" i="1"/>
  <c r="BB137" i="1"/>
  <c r="BB66" i="1"/>
  <c r="BB145" i="1"/>
  <c r="BB139" i="1"/>
  <c r="BB133" i="1"/>
  <c r="BB127" i="1"/>
  <c r="BB121" i="1"/>
  <c r="BB115" i="1"/>
  <c r="BB109" i="1"/>
  <c r="BB103" i="1"/>
  <c r="BB98" i="1"/>
  <c r="BB92" i="1"/>
  <c r="BB86" i="1"/>
  <c r="BB80" i="1"/>
  <c r="BB74" i="1"/>
  <c r="BB68" i="1"/>
  <c r="BB62" i="1"/>
  <c r="BB56" i="1"/>
  <c r="BB51" i="1"/>
  <c r="BB45" i="1"/>
  <c r="BB39" i="1"/>
  <c r="BB33" i="1"/>
  <c r="BB27" i="1"/>
  <c r="BB21" i="1"/>
  <c r="BB15" i="1"/>
  <c r="BB85" i="1"/>
  <c r="BB26" i="1"/>
  <c r="BB119" i="1"/>
  <c r="BB19" i="1"/>
  <c r="AA14" i="1"/>
  <c r="AA15" i="1"/>
  <c r="AA16" i="1"/>
  <c r="AA17" i="1"/>
  <c r="AA18" i="1"/>
  <c r="AA19" i="1"/>
  <c r="AA20" i="1"/>
  <c r="AA21" i="1"/>
  <c r="AA22" i="1"/>
  <c r="AA23" i="1"/>
  <c r="AA24" i="1"/>
  <c r="AA25" i="1"/>
  <c r="AA26" i="1"/>
  <c r="AA27" i="1"/>
  <c r="AA28" i="1"/>
  <c r="AA29" i="1"/>
  <c r="AA30" i="1"/>
  <c r="AA31"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75" i="1"/>
  <c r="AA176" i="1"/>
  <c r="AA177" i="1"/>
  <c r="AA178" i="1"/>
  <c r="AA179" i="1"/>
  <c r="AA180" i="1"/>
  <c r="AA181" i="1"/>
  <c r="AA182" i="1"/>
  <c r="AA184" i="1"/>
  <c r="AA185" i="1"/>
  <c r="AA186" i="1"/>
  <c r="AA183" i="1"/>
  <c r="AA187" i="1"/>
  <c r="BC187" i="1" l="1"/>
  <c r="BC160" i="1"/>
  <c r="BD160" i="1" s="1"/>
  <c r="BC174" i="1"/>
  <c r="BC162" i="1"/>
  <c r="BC165" i="1"/>
  <c r="BC166" i="1"/>
  <c r="BC181" i="1"/>
  <c r="BC178" i="1"/>
  <c r="BC158" i="1"/>
  <c r="BC182" i="1"/>
  <c r="BD183" i="1"/>
  <c r="BC170" i="1"/>
  <c r="BC185" i="1"/>
  <c r="BD187" i="1"/>
  <c r="BD180" i="1"/>
  <c r="BC161" i="1"/>
  <c r="BC155" i="1"/>
  <c r="BC156" i="1"/>
  <c r="BC157" i="1"/>
  <c r="BC186" i="1"/>
  <c r="BC173" i="1"/>
  <c r="BC164" i="1"/>
  <c r="BD164" i="1"/>
  <c r="BC168" i="1"/>
  <c r="BC163" i="1"/>
  <c r="BC171" i="1"/>
  <c r="BC159" i="1"/>
  <c r="BC175" i="1"/>
  <c r="BC176" i="1"/>
  <c r="BC179" i="1"/>
  <c r="BC172" i="1"/>
  <c r="BC167" i="1"/>
  <c r="BC177" i="1"/>
  <c r="BD177" i="1"/>
  <c r="BC169" i="1"/>
  <c r="BD169" i="1" s="1"/>
  <c r="BC184" i="1"/>
  <c r="BC19" i="1"/>
  <c r="BC56" i="1"/>
  <c r="BC127" i="1"/>
  <c r="BC126" i="1"/>
  <c r="BC46" i="1"/>
  <c r="BC69" i="1"/>
  <c r="BC140" i="1"/>
  <c r="BC31" i="1"/>
  <c r="BC50" i="1"/>
  <c r="BD94" i="1"/>
  <c r="BC94" i="1"/>
  <c r="BC72" i="1"/>
  <c r="BC89" i="1"/>
  <c r="BC20" i="1"/>
  <c r="BC119" i="1"/>
  <c r="BC15" i="1"/>
  <c r="BC39" i="1"/>
  <c r="BC62" i="1"/>
  <c r="BD62" i="1" s="1"/>
  <c r="BC86" i="1"/>
  <c r="BC109" i="1"/>
  <c r="BC133" i="1"/>
  <c r="BC137" i="1"/>
  <c r="BC60" i="1"/>
  <c r="BC102" i="1"/>
  <c r="BC28" i="1"/>
  <c r="BC75" i="1"/>
  <c r="BD75" i="1"/>
  <c r="BC99" i="1"/>
  <c r="BD122" i="1"/>
  <c r="BC122" i="1"/>
  <c r="BC146" i="1"/>
  <c r="BC78" i="1"/>
  <c r="BC79" i="1"/>
  <c r="BC37" i="1"/>
  <c r="BC114" i="1"/>
  <c r="BC29" i="1"/>
  <c r="BC52" i="1"/>
  <c r="BC76" i="1"/>
  <c r="BC105" i="1"/>
  <c r="BC129" i="1"/>
  <c r="BC101" i="1"/>
  <c r="BC73" i="1"/>
  <c r="BC25" i="1"/>
  <c r="BC61" i="1"/>
  <c r="BC24" i="1"/>
  <c r="BC48" i="1"/>
  <c r="BC71" i="1"/>
  <c r="BC95" i="1"/>
  <c r="BC118" i="1"/>
  <c r="BC142" i="1"/>
  <c r="BC54" i="1"/>
  <c r="BC91" i="1"/>
  <c r="BC80" i="1"/>
  <c r="BC22" i="1"/>
  <c r="BC116" i="1"/>
  <c r="BD116" i="1"/>
  <c r="BC14" i="1"/>
  <c r="BC23" i="1"/>
  <c r="BC70" i="1"/>
  <c r="BC147" i="1"/>
  <c r="BC18" i="1"/>
  <c r="BC65" i="1"/>
  <c r="BC112" i="1"/>
  <c r="BC96" i="1"/>
  <c r="BC26" i="1"/>
  <c r="BC21" i="1"/>
  <c r="BD21" i="1"/>
  <c r="BC45" i="1"/>
  <c r="BC68" i="1"/>
  <c r="BC92" i="1"/>
  <c r="BC115" i="1"/>
  <c r="BC139" i="1"/>
  <c r="BC38" i="1"/>
  <c r="BC107" i="1"/>
  <c r="BC34" i="1"/>
  <c r="BC57" i="1"/>
  <c r="BC81" i="1"/>
  <c r="BC104" i="1"/>
  <c r="BC128" i="1"/>
  <c r="BC131" i="1"/>
  <c r="BD131" i="1"/>
  <c r="BC132" i="1"/>
  <c r="BC90" i="1"/>
  <c r="BC35" i="1"/>
  <c r="BC58" i="1"/>
  <c r="BC82" i="1"/>
  <c r="BD82" i="1" s="1"/>
  <c r="BC111" i="1"/>
  <c r="BC135" i="1"/>
  <c r="BC143" i="1"/>
  <c r="BC108" i="1"/>
  <c r="BC84" i="1"/>
  <c r="BC120" i="1"/>
  <c r="BC30" i="1"/>
  <c r="BC53" i="1"/>
  <c r="BC77" i="1"/>
  <c r="BC100" i="1"/>
  <c r="BC124" i="1"/>
  <c r="BC148" i="1"/>
  <c r="BC55" i="1"/>
  <c r="BD113" i="1"/>
  <c r="BC113" i="1"/>
  <c r="BC33" i="1"/>
  <c r="BC103" i="1"/>
  <c r="BC66" i="1"/>
  <c r="BC44" i="1"/>
  <c r="BC93" i="1"/>
  <c r="BC47" i="1"/>
  <c r="BC123" i="1"/>
  <c r="BC32" i="1"/>
  <c r="BD32" i="1"/>
  <c r="BC42" i="1"/>
  <c r="BC136" i="1"/>
  <c r="BC138" i="1"/>
  <c r="BC85" i="1"/>
  <c r="BC27" i="1"/>
  <c r="BC51" i="1"/>
  <c r="BC74" i="1"/>
  <c r="BC98" i="1"/>
  <c r="BC121" i="1"/>
  <c r="BC145" i="1"/>
  <c r="BC67" i="1"/>
  <c r="BC16" i="1"/>
  <c r="BC40" i="1"/>
  <c r="BC63" i="1"/>
  <c r="BC87" i="1"/>
  <c r="BC110" i="1"/>
  <c r="BC134" i="1"/>
  <c r="BC17" i="1"/>
  <c r="BC41" i="1"/>
  <c r="BC64" i="1"/>
  <c r="BC88" i="1"/>
  <c r="BC117" i="1"/>
  <c r="BC141" i="1"/>
  <c r="BC43" i="1"/>
  <c r="BC144" i="1"/>
  <c r="BC125" i="1"/>
  <c r="BC36" i="1"/>
  <c r="BC59" i="1"/>
  <c r="BC83" i="1"/>
  <c r="BC106" i="1"/>
  <c r="BC130" i="1"/>
  <c r="BC49" i="1"/>
  <c r="BC97" i="1"/>
  <c r="AA13" i="1"/>
  <c r="Z32" i="1"/>
  <c r="AZ32" i="1" s="1"/>
  <c r="Z33" i="1"/>
  <c r="Z34" i="1"/>
  <c r="Z35" i="1"/>
  <c r="Z36" i="1"/>
  <c r="Z37" i="1"/>
  <c r="Z38" i="1"/>
  <c r="Z39" i="1"/>
  <c r="AZ39" i="1" s="1"/>
  <c r="Z40" i="1"/>
  <c r="Z41" i="1"/>
  <c r="Z42" i="1"/>
  <c r="Z43" i="1"/>
  <c r="Z44" i="1"/>
  <c r="Z45" i="1"/>
  <c r="Z46" i="1"/>
  <c r="Z47" i="1"/>
  <c r="Z48" i="1"/>
  <c r="Z49" i="1"/>
  <c r="Z50" i="1"/>
  <c r="Z51" i="1"/>
  <c r="Z52" i="1"/>
  <c r="BD145" i="1" l="1"/>
  <c r="BD141" i="1"/>
  <c r="BD144" i="1"/>
  <c r="BD125" i="1"/>
  <c r="BD87" i="1"/>
  <c r="BD93" i="1"/>
  <c r="BD49" i="1"/>
  <c r="BD74" i="1"/>
  <c r="BD138" i="1"/>
  <c r="BD53" i="1"/>
  <c r="BD108" i="1"/>
  <c r="BD130" i="1"/>
  <c r="BD36" i="1"/>
  <c r="BD134" i="1"/>
  <c r="BD40" i="1"/>
  <c r="BD136" i="1"/>
  <c r="BD66" i="1"/>
  <c r="BD124" i="1"/>
  <c r="BD132" i="1"/>
  <c r="BD104" i="1"/>
  <c r="BD107" i="1"/>
  <c r="BD92" i="1"/>
  <c r="BD65" i="1"/>
  <c r="BD23" i="1"/>
  <c r="BD22" i="1"/>
  <c r="BD48" i="1"/>
  <c r="BD73" i="1"/>
  <c r="BD76" i="1"/>
  <c r="BD37" i="1"/>
  <c r="BD60" i="1"/>
  <c r="BD86" i="1"/>
  <c r="BD15" i="1"/>
  <c r="BD72" i="1"/>
  <c r="BD31" i="1"/>
  <c r="BD126" i="1"/>
  <c r="BD184" i="1"/>
  <c r="BD176" i="1"/>
  <c r="BD163" i="1"/>
  <c r="BD106" i="1"/>
  <c r="BD64" i="1"/>
  <c r="BD16" i="1"/>
  <c r="BD27" i="1"/>
  <c r="BD42" i="1"/>
  <c r="BD47" i="1"/>
  <c r="BD103" i="1"/>
  <c r="BD55" i="1"/>
  <c r="BD100" i="1"/>
  <c r="BD120" i="1"/>
  <c r="BD58" i="1"/>
  <c r="BD81" i="1"/>
  <c r="BD38" i="1"/>
  <c r="BD68" i="1"/>
  <c r="BD26" i="1"/>
  <c r="BD18" i="1"/>
  <c r="BD80" i="1"/>
  <c r="BD118" i="1"/>
  <c r="BD24" i="1"/>
  <c r="BD101" i="1"/>
  <c r="BD52" i="1"/>
  <c r="BD79" i="1"/>
  <c r="BD137" i="1"/>
  <c r="BD119" i="1"/>
  <c r="BD140" i="1"/>
  <c r="BD127" i="1"/>
  <c r="BD175" i="1"/>
  <c r="BD168" i="1"/>
  <c r="BD173" i="1"/>
  <c r="BD157" i="1"/>
  <c r="BD155" i="1"/>
  <c r="BD185" i="1"/>
  <c r="BD170" i="1"/>
  <c r="BD182" i="1"/>
  <c r="BD178" i="1"/>
  <c r="BD166" i="1"/>
  <c r="BD162" i="1"/>
  <c r="BD97" i="1"/>
  <c r="BD67" i="1"/>
  <c r="BD85" i="1"/>
  <c r="BD33" i="1"/>
  <c r="BD148" i="1"/>
  <c r="BD77" i="1"/>
  <c r="BD111" i="1"/>
  <c r="BD35" i="1"/>
  <c r="BD57" i="1"/>
  <c r="BD139" i="1"/>
  <c r="BD45" i="1"/>
  <c r="BD96" i="1"/>
  <c r="BD91" i="1"/>
  <c r="BD95" i="1"/>
  <c r="BD61" i="1"/>
  <c r="BD129" i="1"/>
  <c r="BD29" i="1"/>
  <c r="BD78" i="1"/>
  <c r="BD99" i="1"/>
  <c r="BD28" i="1"/>
  <c r="BD133" i="1"/>
  <c r="BD20" i="1"/>
  <c r="BD69" i="1"/>
  <c r="BD56" i="1"/>
  <c r="BD172" i="1"/>
  <c r="BD159" i="1"/>
  <c r="BD83" i="1"/>
  <c r="BD17" i="1"/>
  <c r="BD63" i="1"/>
  <c r="BD44" i="1"/>
  <c r="BD128" i="1"/>
  <c r="BD34" i="1"/>
  <c r="BD112" i="1"/>
  <c r="BD70" i="1"/>
  <c r="BD54" i="1"/>
  <c r="BD71" i="1"/>
  <c r="BD25" i="1"/>
  <c r="BD105" i="1"/>
  <c r="BD114" i="1"/>
  <c r="BD102" i="1"/>
  <c r="BD109" i="1"/>
  <c r="BD39" i="1"/>
  <c r="BD89" i="1"/>
  <c r="BD50" i="1"/>
  <c r="BD46" i="1"/>
  <c r="BD19" i="1"/>
  <c r="BD179" i="1"/>
  <c r="BD171" i="1"/>
  <c r="BD186" i="1"/>
  <c r="BD156" i="1"/>
  <c r="BD161" i="1"/>
  <c r="BD158" i="1"/>
  <c r="BD181" i="1"/>
  <c r="BD165" i="1"/>
  <c r="BD174" i="1"/>
  <c r="BD14" i="1"/>
  <c r="BD167" i="1"/>
  <c r="BD147" i="1"/>
  <c r="BD146" i="1"/>
  <c r="BD143" i="1"/>
  <c r="BD142" i="1"/>
  <c r="BD30" i="1"/>
  <c r="BD84" i="1"/>
  <c r="BD117" i="1"/>
  <c r="BD121" i="1"/>
  <c r="BD135" i="1"/>
  <c r="BD59" i="1"/>
  <c r="BD88" i="1"/>
  <c r="BD115" i="1"/>
  <c r="BD123" i="1"/>
  <c r="BD43" i="1"/>
  <c r="BD41" i="1"/>
  <c r="BD110" i="1"/>
  <c r="BD98" i="1"/>
  <c r="BD51" i="1"/>
  <c r="BD90" i="1"/>
  <c r="AA41" i="1"/>
  <c r="AZ41" i="1"/>
  <c r="AA50" i="1"/>
  <c r="AZ50" i="1"/>
  <c r="AA48" i="1"/>
  <c r="AZ48" i="1"/>
  <c r="AA49" i="1"/>
  <c r="AZ49" i="1"/>
  <c r="AA47" i="1"/>
  <c r="AZ47" i="1"/>
  <c r="AA42" i="1"/>
  <c r="AZ42" i="1"/>
  <c r="AA40" i="1"/>
  <c r="AZ40" i="1"/>
  <c r="AA38" i="1"/>
  <c r="AZ38" i="1"/>
  <c r="AA36" i="1"/>
  <c r="AZ36" i="1"/>
  <c r="AA52" i="1"/>
  <c r="AZ52" i="1"/>
  <c r="AA51" i="1"/>
  <c r="AZ51" i="1"/>
  <c r="AA37" i="1"/>
  <c r="AZ37" i="1"/>
  <c r="AA35" i="1"/>
  <c r="AZ35" i="1"/>
  <c r="AA46" i="1"/>
  <c r="AZ46" i="1"/>
  <c r="AA34" i="1"/>
  <c r="AZ34" i="1"/>
  <c r="AA45" i="1"/>
  <c r="AZ45" i="1"/>
  <c r="AA33" i="1"/>
  <c r="AZ33" i="1"/>
  <c r="AA44" i="1"/>
  <c r="AZ44" i="1"/>
  <c r="AA43" i="1"/>
  <c r="AZ43" i="1"/>
  <c r="AA39" i="1"/>
  <c r="AA32" i="1"/>
  <c r="BE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I16" authorId="0" shapeId="0" xr:uid="{8843C408-AB76-4D63-9A97-E6758F4BF064}">
      <text>
        <r>
          <rPr>
            <b/>
            <sz val="9"/>
            <color indexed="81"/>
            <rFont val="Tahoma"/>
            <family val="2"/>
          </rPr>
          <t>yuli peña:</t>
        </r>
        <r>
          <rPr>
            <sz val="9"/>
            <color indexed="81"/>
            <rFont val="Tahoma"/>
            <family val="2"/>
          </rPr>
          <t xml:space="preserve">
Revisar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N48" authorId="0" shapeId="0" xr:uid="{336D9F52-954B-4193-BD2B-1E48938D3B73}">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<sst xmlns="http://schemas.openxmlformats.org/spreadsheetml/2006/main" count="6834" uniqueCount="1595">
  <si>
    <t>N°</t>
  </si>
  <si>
    <t>Fecha</t>
  </si>
  <si>
    <t>Cambios</t>
  </si>
  <si>
    <t>Justificación</t>
  </si>
  <si>
    <t>Proceso</t>
  </si>
  <si>
    <t>Tipo de plan</t>
  </si>
  <si>
    <t>Formulación inicial</t>
  </si>
  <si>
    <t>No aplica</t>
  </si>
  <si>
    <t>Todos los procesos</t>
  </si>
  <si>
    <t>Plan de acción institucional</t>
  </si>
  <si>
    <t xml:space="preserve">Se incluye actividades del plan de adecuacion y sostenibilidad </t>
  </si>
  <si>
    <t>Cumplimiento normativo decreto 612 de 2018</t>
  </si>
  <si>
    <t>Comunicaciones estrategicas
Direccionamiento Estratégico
Diseño y Adopción de Lineamientos para la prestación de los servicios sociales en el marco del Modelo pedagógico Institucional
Evaluación  a la Gestión 
Gestión ambiental
Gestión de adecuación  y mantenimiento de bienes
Gestión de inventarios, almacen y economato
Gestión de Servicios Administrativos
Gestión de TICS
Gestión del conocimiento y la innovación
Gestión del Desarrollo Humano
Gestión Documental
Gestión Jurídica
Instrucción y juzgamiento de procesos disciplinarios
Seguimiento y mejoramiento a la Gestión
Servicio a la ciudadanía</t>
  </si>
  <si>
    <t>Plan operativo institucional</t>
  </si>
  <si>
    <t>Se incluye actividades del plan de anticorrupcion y atencion al ciudadano</t>
  </si>
  <si>
    <t>Cumplimiento normativo decreto 612 de 2019</t>
  </si>
  <si>
    <t>Se ajusta plan de acción en el cual se agregan acciones para el seguimiento del plan de anticorrupcion y del plan de adecuacion</t>
  </si>
  <si>
    <t>Cumplimiento normativo decreto 612 de 2020</t>
  </si>
  <si>
    <t>Se elimina acción "Ejecutar las estrategias establecidas en el plan de Preservación Digital contemplado en el Sistema Integrado de Conservación (SIC) para la vigencia 2022 y en cumplimiento con el acuerdo 006 del 2014"</t>
  </si>
  <si>
    <t>Esta acción no se puede llevar a cabo debido a la falta de recursos para la ejecución de las actividades planteadas en el sistema integrado de conservación especialmente el plan de preservación digital, en el cual se establecen actividades tales como:
Planeación de la Implementación de un SGDEA con un módulo de Preservación Digital basado en el Modelo OAIS
Elaboración y aplicación del Esquema de Metadatos de la Entidad</t>
  </si>
  <si>
    <t>Gestión Documental</t>
  </si>
  <si>
    <t xml:space="preserve">Se ajusta actividad relacionada con los indicadores de evolucion  </t>
  </si>
  <si>
    <t>No se generaron pruebas efectivas al desarrollo</t>
  </si>
  <si>
    <t>Diseño y Adopción de Lineamientos para la prestación de los servicios sociales en el marco del Modelo pedagógico Institucional</t>
  </si>
  <si>
    <t xml:space="preserve">Se ajustan acciones, programacion de fechas y productos </t>
  </si>
  <si>
    <t>1. Se acataron las indicaciones de dirección a través de su asesora Gloria Nancy en reuniones dispuestas para cada subdirección, con el
objetivo de establecer acciones estratégicas y no operativas, para dar cierre a las iniciativas.
2. Se acataron los ajustes por parte de la Oficina Asesora de Planeación a través del contratista Willington Granados en reuniones
dispuestas para revisión de todo el plan Misional, con el objetivo de mejorar la redacción de las acciones y fortalecer los productos en
términos estratégicos y no operativos.
3. Se ajustaron las acciones asociadas a la implementación del SIMI (PAIF, componente de Deportes) de acuerdo a reuniones con TICS,
donde el tema del presupuesto para dichos desarrollos no se encuentra dispuesto. (se adjuntó acta)
4. Se tuvo que realizar ajustes a acciones y productos de acuerdo al lineamiento del subdirector de Lineamientos Fabio Benavides y la
gerente de Capacidades Andrea Reyes, quienes asumieron su cargo en tiempo posterior a la primera formulación._x000D_</t>
  </si>
  <si>
    <t>Diseño y Adopción de Lineamientos para la prestación de los servicios sociales en el marco del Modelo pedagógico Institucional
Mejoramiento de los servicios sociales en el marco del Modelo pedagógico Institucional
Prestación de los Servicios Sociales en el marco del Modelo Pedagógico Institucional</t>
  </si>
  <si>
    <t>Teniendo en cuenta la reducción presupuestal que conllevó a la disminución de personal para la Oficina de Control Disciplinario Interno, se reformula el
Plan de Acción, para que de manera eficiente se puedan ejecutar las tareas programadas, sin afectar el correcto funcionamiento sustancial y procesal de
esta oficina.
Lo anterior en aras de dar cumplimiento a las actividades planteadas del proceso de Instrucción y Juzgamiento de Procesos Disciplinarios para el
fortalecimiento de la función preventiva, mitigar el riesgo de prescripción y fortalecer la política de Seguimiento y evaluación del desempeño institucional.</t>
  </si>
  <si>
    <t>Instrucción y juzgamiento de procesos disciplinarios</t>
  </si>
  <si>
    <t>Gestión de TICS</t>
  </si>
  <si>
    <t>Se elimina la acción PAO-2023-037
Se elimina la acción PAO-2023-029.
Se ajusta la acción PAO-2023-033</t>
  </si>
  <si>
    <t>Se elimnan acciones que se encuentran duplicadas:
Actividades PAO-2023-036 y PAO-2023-037 son iguales: "Realizar consultas ciudadanas sobre temáticas asociadas a la Estrategia de Rendición de Cuentas".
Actividades PAO-2023-029 y PAO-2023-038 son iguales: "Realizar audiencias públicas participativas de Rendición de Cuentas".
Se ajusta la acción PAO-2023-033, se cambia la palabra escenario de audiencia pública de rendición de cuentas por foros virtuales, lo anterior ya que, consultado con el proceso, lo anterior obedece, a modificaciones en programación de insumos.</t>
  </si>
  <si>
    <t>Direccionamiento Estratégico</t>
  </si>
  <si>
    <t>Se ajustan metas, productos y fechas  de las acciones PAI-2023-001,  PAI-2023-002</t>
  </si>
  <si>
    <t>Se realiza la modificación de la acción PAI-2023-001 debido a que se presentaron cruces de agendas entre las jornadas formativas y las actividades ya programadas en cada unidad  
Se realiza la modificación de la acción PAI-2023-002 debido a que se presentaron cruces de agendas entre las jornadas formativas y las actividades ya programadas en cada unidad</t>
  </si>
  <si>
    <t>Comunicaciones estrategicas</t>
  </si>
  <si>
    <t>Se ajustan fechas actividades PAO-2023-106, PAO-2023-107,  PAO-2023-113 , PAO-2023-109</t>
  </si>
  <si>
    <t>Se solicita la modificación en la acción de PAO-2023-113 por error en la digitación de la Resolución es 1519 de 2020 y en el cuadro esta Resolución 1519 de 2021, se debe realizar el ajuste en la misma.  
 Se realiza la modificación de la acción PAI-2023-001 debido a que se presentaron cruces de agendas entre las jornadas formativas y las actividades ya programadas en cada unidad, de acuerdo con esto, desde las Oficina Asesora de Comunicaciones solicitamos la modificación de la fecha de inicio para el 2 de enero de 2023 hasta el 30 de mayo de 2023.  
 Se realiza la modificación de la acción PAI-2023-002 debido a que se presentaron cruces de agendas entre las jornadas formativas y las actividades ya programadas en cada unidad, de acuerdo con esto, desde las Oficina Asesora de Comunicaciones solicitamos la modificación de la fecha de inicio para el 1 de abril de 2023 hasta el 15 de diciembre de 2023. 
 Se realiza la modificación de la acción PAO-2023-109 debido a que la fecha esta para el 30 de abril paraguardar coherencia con acciones relacionadas</t>
  </si>
  <si>
    <t>Se elimine la actividad PAO-2023-011
Se ajusta redacción de la actividad PAO-2023-025
Se ajusta meta y programación de la actividad PAO-2023-010</t>
  </si>
  <si>
    <t xml:space="preserve">Se solicita que se elimine la actividad PAO-2023-011 ya que esta esta duplicada y es la misma actividad PAO-2023-004 
Se solicita cambiar el año de la actividad PAO-2023-025 – dice año 2021 y debe ser año 2022. 
Para la actividad PAO-2023-010: 
Para la meta complementar con (3 análisis) ya que en esta actividad se realizará el análisis de los informes del último seguimiento de la vigencia anterior y los dos primeros seguimientos de este año. 
Para la programación los porcentajes serán Primer trimestre: 33%, Segundo trimestre: 33% y para el tercer trimestre: 34% 
</t>
  </si>
  <si>
    <t>Seguimiento y mejoramiento a la Gestión</t>
  </si>
  <si>
    <t xml:space="preserve"> PAI- 2023-170 se modifica responsable</t>
  </si>
  <si>
    <t xml:space="preserve">Solicitamos amablemente, el ajuste en el ítem Gerencia Responsable, de la acción PAI- 2023-170, puesto que la gerencia responsable descrita en la formulación es la Gerencia Socioeconómica, sin embargo, esta acción es del liderazgo de la Gerencia Estrategias de Corresponsabilidad.
</t>
  </si>
  <si>
    <t>Prestacion de los servicios sociales en el marco del Modelo pedagógico Institucional</t>
  </si>
  <si>
    <t xml:space="preserve">Se elimina acción PAO-2023-030 </t>
  </si>
  <si>
    <t>Se elimina acción PAO-2023-030 dado que se encuentra duplicada con la acción PAO-2023-035</t>
  </si>
  <si>
    <t>Se ajusta redaccion y meta de la accion PAI-2023-024</t>
  </si>
  <si>
    <t>Teniendo en cuenta que el plan que se reportó a la SDA fue el remitido por la delegada tipo A de la secretaria general el día 24 de enero en la mañana y al cual se le ha venido realizando seguimiento en nuestras reuniones, debemos asegurar su coincidencia. También teniendo en cuenta la dificultad de traslado y coincidencia de las agendas de los auxiliares de enfermería se opta por realizar las capacitaciones de manera virtual en la cual se convoca a todos los auxiliares de enfermería.</t>
  </si>
  <si>
    <t>Gestion ambiental</t>
  </si>
  <si>
    <t>Se elimina la acción PAO-2023-060</t>
  </si>
  <si>
    <t>No se logró la conformación de un equipo de voluntarios que lo materializaran, la falta de recurso humano y el tiempo que resta para la ejecución no permiten cumplir con la actividad</t>
  </si>
  <si>
    <t>Gestión del Desarrollo Humano</t>
  </si>
  <si>
    <t xml:space="preserve">Se ajusta  la acción PAI-2023-147, se elimina de los productos "Un documento o procedimiento relacionado  con calidad de los datos en el IDIPRON" </t>
  </si>
  <si>
    <t>Dada la austeridad de recursos por la que atraviesa actualmente la entidad no fue posible contratar a la persona que apoyaría a la oficina de las TIC para el desarrollo de esta actividad entre otras, siendo nuestro objetivo cumplir con el desarrollo de los diferentes planes</t>
  </si>
  <si>
    <t>Se elimina la acción PAO-2023-101</t>
  </si>
  <si>
    <t>Se ajusta la acción PAI-2023-053 en la descrpcion de la acción, Meta, Producto, Fecha de inicio y final; y programacion.</t>
  </si>
  <si>
    <t xml:space="preserve">Desde la vigencia 2020 el proceso de mantenimiento de bienes ha ejecutado mantenimientos integrales en las siguientes UPIs, de acuerdo a los diagnósticos técnicos generales a la infraestructura realizados por el grupo de la GRF, así: 
UPI La Rioja 
UPI San Francisco 
UPI El Edén 
UPI Liberia 
UPI Casa Belén 
UPI Arcadia 
UPI Luna Park 
UPI Oasis 
UPI Perdomo 
UPI Santa Lucia 
UPI Molinos 
Para la presente vigencia se identificó la necesidad de continuar con el mantenimiento integral en la UPI Oasis, predio propiedad del Idipron con un área total de 3454 m2, toda vez que de acuerdo a los servicios que ofrece el Instituto en esta Unidad se hace prioritario complementar actividades para mejorar su infraestructura física.  
Dentro de las actividades de mantenimiento integral requeridas para esta unidad están: 
Mantenimiento de cubiertas
Mantenimiento de pisos y paredes 
Mantenimiento de redes hidrosanitarias y eléctricas
Mantenimiento de baterías sanitarias
Mantenimiento de cocina
Atención de requerimientos de perfiles sanitarios.
En concordancia con lo anterior la acción PAI-2023-053 del Plan de acción del proceso de mantenimiento de bienes debe ajustarse a un (1) mantenimiento integral como producto esperado. Cabe anotar que en cuanto a la demás infraestructura se programan mantenimientos correctivos de acuerdo al diagnóstico técnico general y atención de emergencias en caso de presentarse. 
 </t>
  </si>
  <si>
    <t>Gestión de adecuación  y mantenimiento de bienes</t>
  </si>
  <si>
    <t>Se elimina la accion PAO-2023-088</t>
  </si>
  <si>
    <t xml:space="preserve">Esta acción no se puede llevar a cabo toda vez que no hace parte de las funciones del proceso de Gestión Documental tal como se manifestó en la mesa de trabajo, y los dueños de la información del instituto es la Oficina de Tecnologías de la Información, esta justificación se encuentra en el documento interno Programa de Gestión Documental A-GDO-DI- 001 Versión 4(el cual se encuentra adjunto). 
Numeral 5.7.
Preservación a largo plazo
Criterio
Seguridad de la información </t>
  </si>
  <si>
    <t>Se ajusta programacion y fecha de la accion PAI-2023-147</t>
  </si>
  <si>
    <t>en cumplimiento del Acuerdo No.002 del 21 de junio de 2021 "Por el cual se establecen los lineamientos para la integración del componente geográfico dentro de los procesos institucionales de las entidades u organismos distritales para la implementación de la Política de Gestión de Información Geoespacial para el Distrito Capital", los datos abiertos que la entidad publicará  inicialmente en el portal https://datosabiertos.bogota.gov.co,  serán de tipo Geoespacial, los cuales tendrán en cuenta los lineamientos de la Infraestructura de Datos Espaciales de Bogotá  (IDECA). Así mismo, una vez se adelantó reunión con la Alcaldía Mayor de Bogotá para la orientación a la entidad en el cumplimiento de lo dispuesto por el mencionado acuerdo, se estableció que los Datos Abiertos serán de tipo Geoespacial. De igual forma, una vez se adelantó la reunión con la Alcaldía Mayor de Bogotá para la orientación en el cumplimiento de lo dispuesto por el mencionado acuerdo, donde se les informó el tipo de datos que la entidad publicaría, se nos sugirió que no era necesario un procedimiento nuevo, sino la modificación en alguno de los procedimientos que tiene la entidad establecidos dentro del Sistema de Información Misional SIMI.</t>
  </si>
  <si>
    <t>Se ajusta programacion y fecha de la accion PAO-2023-109</t>
  </si>
  <si>
    <t>El código PAO-2023-109 está articulado con la actividad del proceso de Direccionamiento Estratégico con código PAO-2023-035, el cual tiene como fecha final el 15/12/2023. Por lo tanto, esta actividad se puede cumplir en un 100% hasta que desde la Oficina Asesora de Planeación no sea enviado el insumo del Informe, por esta razón solicitamos el cambio de fecha para estar alineados con los mismos.</t>
  </si>
  <si>
    <t>Se ajusta programacion y fecha de la accion PAO-2023-035</t>
  </si>
  <si>
    <t xml:space="preserve">El informe tiene como corte el mes de julio y por cierre de administración se realizarán otros dos procesos de Rendición de Cuentas en el segundo semestre (Procuraduría General de la Nación y alcaldía mayor), actividades que no quedarían plasmados en dicho informe. </t>
  </si>
  <si>
    <t>Se elimina la accion PAI-2023-040</t>
  </si>
  <si>
    <t xml:space="preserve">De acuerdo con el acta de reunión sostenida con el equipo de mantenimiento físico de bienes inmuebles, se nos informó que no es posible realizar la instalación del Sistema de Captación y Aprovechamiento de agua lluvia en la Unidad de Protección Integral Perdomo, teniendo en cuenta que el contrato de ferretería solo tiene destinación para temas de mantenimiento de sedes. Así mismo los recursos de este contrato se encuentra priorizados para atender mantenimientos correctivos y atención de emergencias. 
La Instalación del sistema de captación y aprovechamiento de agua lluvia en la Unidad de Protección Integral Perdomo es una Obra nueva, que no se encontraría dentro de los temas priorizados por la gerencia de recursos físicos del IDIPRON.  
Por tal motivo y teniendo en cuenta el avance reportado en la vigencia del 2022 desde el Proceso de Gestión Ambiental, frente a los diseños y requerimientos técnicos para esta actividad. solicitamos la eliminación de esta actividad, debido a que se sale del alcance del proceso de gestión ambiental el destinar recursos para la contratación de esta obra y contar con el personal idóneo para supervisar vigilar la misma.  </t>
  </si>
  <si>
    <t>Se ajusta programacion y fecha de la accion  PAI-2023-038</t>
  </si>
  <si>
    <t>Debido a que el proceso de gestión ambiental se encuentra en el proceso de estructuración de los procesos de contratación para la adquisición de canecas y puntos ecológicos y la señalización de las áreas, los cuales deberán ser adjudicados a más tardar en el mes de agosto. Estos procesos permitirán dotar a los depósitos de residuos de las canecas y la señalización requerida para cumplir con los lineamientos establecidos en el marco normativo ambiental de los depósitos de residuos peligrosos.</t>
  </si>
  <si>
    <t xml:space="preserve">Se elimina la actividad PAO-2023-090 </t>
  </si>
  <si>
    <t>Esta acción no se puede llevar a cabo toda vez que no hace parte de las funciones del proceso de Gestión Documental tal como se manifestó en la mesa de trabajo, y los dueños de la información del instituto es la Oficina de Tecnologías de la Información, esta justificación se encuentra en el documento interno Programa de Gestión Documental A-GDO-DI- 001 Versión 4(el cual se encuentra adjunto). 
Numeral 5.7.
Preservación a largo plazo
Criterio
Seguridad de la información 
El cual dicta: "se debe aplicar el procedimiento de manejo y resguardo de la información, elaborado por el área de sistemas, en el cual se establecen los lineamientos para la protección de la información, las bases de datos, la documentación y registros generados por medio de herramientas ofimáticas, consideradas criticas para la entidad
En todo caso la oficina de tecnologías de la información y las comunicaciones es la responsable de establecer las respectivas normas y lineamientos tendientes a la seguridad de la información dentro de la entidad."
Procedimientos y documentos asociados, Procedimiento, manejo y resguardo de la información, E-GTIC-PR-005, VR 05.</t>
  </si>
  <si>
    <t>Gestion Documental</t>
  </si>
  <si>
    <t>Se ajusta los productos de la acción PAI-2023-091</t>
  </si>
  <si>
    <t>Al aliminarse la actividad PAO-2023-090 se realice ajustes a los productos de la actividad PAI-2023-091 " Realizar actividades  para el fortalecimiento de la política de Gestión Documental del plan de adecuacion y la estrategia de transparencia del PAAC", dado que la actividad pertenece al Plan de anticorrupcion y atencion al ciudadano - Transparencia</t>
  </si>
  <si>
    <t xml:space="preserve">Se modifica la fecha y programacion de la acción PAI-2023-113 </t>
  </si>
  <si>
    <t>Se solicita aplazamiento de fecha, por reprogramacion de actividades las cuales obedecen al reporte de FURAG</t>
  </si>
  <si>
    <t>Se modifica la fecha y programacion de las actividades PAO-2023-007 y PAO-2023-008</t>
  </si>
  <si>
    <t>Al realizar ajuste de la actividad se realiza ajuste de la acción  PAI-2023-113 "Realizar actividades del proceso de  Seguimiento y Mejoramiento a la Gestión para el fortalecimiento de la política de Transparencia  y cumplimiento de la ley 1712 de 2014", se debe realizar ajustes de las actividades PAO-2023-007 y PAO-2023-008, ya que estas ultimas pertenecen al Plan de adecuacion y sostenibilidad - Transparencia</t>
  </si>
  <si>
    <t>Se eliminan productos de la acción PAI-2023-091</t>
  </si>
  <si>
    <t>Debido al rediseño efectuado en la entidad, fue necesario realizar nuevamente las encuestas de producción documental para identificar las series, subseries y tipos documentales vigentes, lo cual ha retrasado la implementación de la acción.
Con respecto a la actualización de tablas de retención documental y cuadro de clasificación documental estos instrumentos archivísticos no se actualizarán dentro del tiempo programado, ya que el proceso de Gestión Documental no cuenta con los recursos necesarios para adelantar su elaboración y adicionalmente, su aprobación depende del Archivo de Bogotá quienes tienen hasta 90 días para evaluar dichas tablas.
Por consiguiente, se solicita eliminar los siguientes productos:
Cuadro de clasificación
Tablas de Retención Documental
Tablas de retención actualizadas, convalidadas y publicadas.</t>
  </si>
  <si>
    <t>Se eliminan productos de las actividad PAO-2023-084</t>
  </si>
  <si>
    <t>Debido al rediseño efectuado en la entidad, fue necesario realizar nuevamente las encuestas de producción documental para identificar las series, subseries y tipos documentales vigentes, lo cual ha retrasado la implementación de la acción.
Con respecto a la actualización de tablas de retención documental y cuadro de clasificación documental estos instrumentos archivísticos no se actualizarán dentro del tiempo programado, ya que el proceso de Gestión Documental no cuenta con los recursos necesarios para adelantar su elaboración y su aprobación depende del Archivo de Bogotá quienes tienen hasta 90 días para evaluar dichas tablas.
Por esta razón, se solicita eliminar de los productos:
Cuadro de clasificación
Tablas de Retención Documental</t>
  </si>
  <si>
    <t>Se eliminan productos de las actividad PAO-2023-089</t>
  </si>
  <si>
    <t>Debido al rediseño efectuado en la entidad, fue necesario realizar nuevamente las encuestas de producción documental para identificar las series, subseries y tipos documentales vigentes, lo cual ha retrasado la implementación de la acción.
Con respecto a la actualización de tablas de retención documental y cuadro de clasificación documental estos instrumentos archivísticos no se actualizarán dentro del tiempo programado, ya que el proceso de gestión Documental no cuenta con los recursos necesarios para adelantar su elaboración y su aprobación depende del Archivo de Bogotá quienes tienen hasta 90 días para evaluar dichas tablas.
Así que, se solicita eliminar el producto:
Tablas de Retención Documental</t>
  </si>
  <si>
    <t>Se ajusta fecha y programacion de la acción PAI-2023-155</t>
  </si>
  <si>
    <t>Debido a la priorización de tiempo que se dio a los procesos de rendición de cuentas y a las respuestas de regularidad a la auditoría, solicitamos cordialmente ajuste del tiempo de entrega al 30/08/2023 en la acción PAI-2023-155, "Diseño, formulación y oficialización del manual operativo y la oferta del componente de servicio Arte y Cultura".</t>
  </si>
  <si>
    <t>Diseño y Adopción de Lineamientos y Políticas</t>
  </si>
  <si>
    <t>Se ajusta fecha y programacion de la acción PAO-2023-033</t>
  </si>
  <si>
    <t>Se ajusta iniciativa y definicion de la misma del proceso de gestion documental
Se ajusta iniciativa del proceso de gestion de servicios administrativos
Se ajusta la estrategia del proceso de instruccion y juzgamiento</t>
  </si>
  <si>
    <t>Se ajusta iniciativa y definicion de la misma del proceso de gestion documental, dado que por error de digitacion se habian colocado las del proceso de gestion del conocimiento y la innovacion
Se ajusta iniciativa del proceso de gestion de servicios administrativos, dado que por error de digitacion se habian colocado las del proceso de gestion del conocimiento y la innovacion
Se ajusta la estrategia del proceso de instruccion y juzgamiento dado que por error de digitacion se habian colocado las del proceso de diseño y adopcion de lineamientos</t>
  </si>
  <si>
    <t>Gestion Documental
Gestión de Servicios Administrativos
Instrucción y juzgamiento de procesos disciplinarios</t>
  </si>
  <si>
    <t>Se ajusta redaccion de la actividad PAO-2023-112</t>
  </si>
  <si>
    <t>Se realiza ajuste de la actividad dado que:
"Debido a que en la Plataforma Distrital de Datos Abierto informa que los datos que se deben contener allí son: 
“La plataforma de Datos Abiertos de Bogotá busca promover la transparencia, el acceso a la información pública, la competitividad, el desarrollo económico, y la generación de impacto social a través de la apertura, la reutilización de los datos públicos, y el uso y apropiación de las TIC de acuerdo a la estrategia de Gobierno en Línea de Colombia. La iniciativa de Datos Abiertos busca que todas las entidades del sector público publiquen la información pertinente y de calidad en formatos estructurados a disposición de los usuarios para que ellos y las entidades la utilicen de diferentes maneras, según su interés: generar informes, reportes, estadísticas, investigaciones, control social, oportunidades de negocio (ej. aplicaciones), entre otros temas. Dicha información es compartida públicamente en formatos digitales estandarizados con una estructura de fácil comprensión para que la misma pueda ser utilizada por los ciudadanos. Dado que son financiados y recopilados con dinero público, la información contenida en estos datos es pública y debe estar a disposición de cualquier ciudadano y para cualquier fin.” 
De acuerdo con esta información el esquema de publicación no sería un documento para subir al Portal de Datos Abiertos debido a que no cumplen con el tipo de información que se encuentra allí alojada. 
Recordamos que el esquema de publicación es un documento donde se informa cual dependencia es la responsable de alimentar la información y enviar la solicitud y archivos para subir dentro del link de transparencia en la página web de la entidad. 
Así mismo, desde la Oficina Asesora de Comunicaciones nos comunicamos con la persona encargada de Datos Abiertos de la Oficina Asesora de Planeación y nos informó que no se podía realizar la acción “enviar a publicación al proceso de sistemas para que se realice el cargue en el portal de Datos Abiertos del Estado Colombiano”  porque esta información no corresponde para subir al portal de Datos Abiertos del Estado Colombiano. "</t>
  </si>
  <si>
    <t>Se ajusta fecha final de las acciones PAO-2023-035, PAO-2023-039 y PAO-2023-040</t>
  </si>
  <si>
    <t xml:space="preserve">Se realizarán otros procesos de Rendición de Cuentas en el segundo semestre (Procuraduría General de la Nación, sector Integración Social, IDIPRON), actividades que no quedarían plasmados en el plan de acción </t>
  </si>
  <si>
    <t>Ajuste tareas pendientes primer y segundo trimestre de la acción  PAI-2023-010</t>
  </si>
  <si>
    <t>En la actividad PAI-2023-010 "Realizar jornadas de capacitación, diálogos, ciudadanos, divulgación de la gestión local dirigido a grupos de interés y valor del Instituto", se solicita modificar en las tareas pendientes del primer y segundo trimestre la actualización del procedimiento "Caracterización de los grupos de valor E-DES-DI-003" (incorrecto) por "Procesos, Acciones y Actividades de Interacción con los Grupos de Valor E-DES-PR-006 VR 03" (correcto).
Justificación: el nombre del procedimiento a ajustar es incorrecto. Se adjunta el nombre del documento correcto: Procesos, Acciones y Actividades de Interacción con los Grupos de Valor E-DES-PR-006 VR 03".</t>
  </si>
  <si>
    <t>Se ajusta meta y productos de la actividad PAI-2023-095</t>
  </si>
  <si>
    <t xml:space="preserve">Se modifica la acción PAI-2023-095 Plan de Acción competencia de la Gerencia Financiera,  teniendo en cuenta las siguientes situaciones a considerar frente a la acción en mención:
La acción formulada enuncia: "Realizar el seguimiento mensual a las cuentas por cobrar de convenios y sanciones disciplinarias a las áreas correspondientes"
La meta para esta actividad es "12 memorandos cuentas por cobrar y 12 memorandos responsabilidad" los cuales corresponden a un memorando mensual dirigido a la subdirección de Oportunidades con el fin de hacer seguimiento a las cuentas por cobrar pendientes por desembolso por parte de los convenios y un memorando mensual dirigido a la Oficina Jurídica solicitando la información pendiente por contabilizar relacionada con Cartera de Dudoso o Difícil Cobro de Sentencias Judiciales.
Del mes de Enero a Julio se realizó el envío oportuno de el memorando a la Oficina Jurídica realizando seguimiento a la información pendiente por contabilizar relacionada con Cartera de Dudoso o Difícil Cobro de Sentencias Judiciales.
En el mes de Agosto gracias a un hallazgo de la Contraloría, se evidenció por parte de la Gerencia Financiera que el seguimiento enunciado en el punto 3 no estaba siendo del todo efectivo, lo anterior teniendo en cuenta que el valor que se tiene en la Gerencia Financiera para el tema de sentencias judiciales no corresponde al valor que tiene por parte de la Oficina Jurídica para esto mismo.
Teniendo en cuenta lo enunciado anteriormente, la Gerencia Financiera determinó que no se seguiría realizando el envío de estos memorandos hasta no realizar una mesa de trabajo con la Oficina Jurídica, y se determinara la mejor manera de realizar dicho seguimiento y actualización de los valores correspondientes a sentencias judiciales.
Teniendo en cuenta lo expuesto anteriormente, se solicita respetuosamente modificar la acción y la meta para la actividad PAI-2023-095 de la Gerencia Financiera dejando los 7 memorandos que ya se enviaron y cambiando los 5 memorandos pendientes por dos mesas de trabajo con la Oficina Jurídica en la cual se aclaren los valores a realizar seguimiento y se establezcan procedimientos para control y seguimiento a Cartera de Dudoso o Difícil Cobro de Sentencias Judiciales </t>
  </si>
  <si>
    <t>Gestión Financiera</t>
  </si>
  <si>
    <t xml:space="preserve">Se eliminan las acciones PAO-2023-042 y PAO-2023-055
</t>
  </si>
  <si>
    <t xml:space="preserve">eliminación de la actividad del Plan operativo PAO-2023-042, ya que esta es responsabilidad de Gestión Contractual y se encuentra dentro del PAI de la Gerencia de Contratación identificada con el código PAI-2023-049. 
 eliminación de la actividad PAO-2023-055, ya que se encuentra duplicada con el código PAO-2023-061.
</t>
  </si>
  <si>
    <t>Modificación de las acciones PAO-2023-084 y PAO-2023-089</t>
  </si>
  <si>
    <t>Por motivo del rediseño institucional se esta llevando a cabo la actualización de las Tablas de Retención Documental, este proceso inicia con el diligenciamiento de las encuestas de producción documental de acuerdo a la nueva estructura organizacional de la entidad. 
Acuerdo 004 de 2013
ARTÍCULO 14. ACTUALIZACIÓN. "Las tablas de retención documental deberán actualizarse en los siguientes casos:
a) Cuando existan cambios en la estructura orgánica de la entidad;
b) Cuando existan cambios en las funciones;
c) Cuando la entidad sufra procesos de supresión, fusión, escisión o liquidación;
d) Cuando se produzcan cambios en el marco normativo del país;
e) Cuando se transformen tipos documentales físicos en electrónicos;
f) Cuando se generen nuevas series y tipos documentales;
g) Cuando se hagan cambios en los criterios de valoración, soportes documentales y procedimientos que afecten la producción de documentos."</t>
  </si>
  <si>
    <t>DIRECCIONAMIENTO ESTRATÉGICO</t>
  </si>
  <si>
    <t>CÓDIGO</t>
  </si>
  <si>
    <t>E-DES-FT-003</t>
  </si>
  <si>
    <t>VERSIÓN</t>
  </si>
  <si>
    <t>16</t>
  </si>
  <si>
    <t>FORMULACIÓN Y SEGUIMIENTO DEL PLAN DE ACCIÓN</t>
  </si>
  <si>
    <t>PÁGINA</t>
  </si>
  <si>
    <t>1 DE 1</t>
  </si>
  <si>
    <t>VIGENTE DESDE</t>
  </si>
  <si>
    <t xml:space="preserve">Fecha: </t>
  </si>
  <si>
    <t>Vigencia del plan:</t>
  </si>
  <si>
    <t>Tipo de reporte:</t>
  </si>
  <si>
    <t>Tipo de plan:</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</si>
  <si>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</si>
  <si>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</si>
  <si>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</si>
  <si>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</si>
  <si>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</si>
  <si>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</si>
  <si>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</si>
  <si>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</si>
  <si>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</si>
  <si>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</si>
  <si>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</si>
  <si>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</si>
  <si>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</si>
  <si>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</si>
  <si>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</si>
  <si>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</si>
  <si>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</si>
  <si>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</si>
  <si>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</si>
  <si>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</si>
  <si>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</si>
  <si>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Peso de las actividades</t>
  </si>
  <si>
    <t>Primer Trimestre
Enero - Marzo</t>
  </si>
  <si>
    <t>Segundo Trimestre
Abril - Junio</t>
  </si>
  <si>
    <t>Tercer Trimestre 
Julio - Septiembre</t>
  </si>
  <si>
    <t>Cuarto Trimestre
Octubre - Diciembre</t>
  </si>
  <si>
    <t>Objetivo Estratégico</t>
  </si>
  <si>
    <t>Estrategia</t>
  </si>
  <si>
    <t>Iniciativa estratégica</t>
  </si>
  <si>
    <t>Definicion de iniciativa</t>
  </si>
  <si>
    <t>Criterios minimos de calidad</t>
  </si>
  <si>
    <t xml:space="preserve">Codigo de la acción </t>
  </si>
  <si>
    <t>Acciones</t>
  </si>
  <si>
    <t>Meta</t>
  </si>
  <si>
    <t>Producto</t>
  </si>
  <si>
    <t>Plan institucional Decreto 612
Plan de adecuacion y sostenibilidad</t>
  </si>
  <si>
    <t>Plan institucional Decreto 612
Plan de anticorrupcion y atencion al ciudadano</t>
  </si>
  <si>
    <t>Plan institucional Decreto 612
Otros planes</t>
  </si>
  <si>
    <t>Fecha Inicio</t>
  </si>
  <si>
    <t>Fecha Final</t>
  </si>
  <si>
    <t>Sigla</t>
  </si>
  <si>
    <t>Subdireccion/ Oficina / Secretaria General</t>
  </si>
  <si>
    <t xml:space="preserve">Sigla </t>
  </si>
  <si>
    <t>Gerencia responsable</t>
  </si>
  <si>
    <t>Humanos</t>
  </si>
  <si>
    <t xml:space="preserve"> físicos</t>
  </si>
  <si>
    <t>financieros</t>
  </si>
  <si>
    <t>tecnológico</t>
  </si>
  <si>
    <t>institucionales</t>
  </si>
  <si>
    <t>Desg</t>
  </si>
  <si>
    <t>Suma</t>
  </si>
  <si>
    <t>Prog</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</si>
  <si>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</si>
  <si>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</si>
  <si>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</si>
  <si>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</si>
  <si>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</si>
  <si>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PAI-2023-001</t>
  </si>
  <si>
    <t>Actualizar y organizar los documentos asociados al proceso de comunicaciones.</t>
  </si>
  <si>
    <t>2 procedimientos del proceso creados 
Actualizar el formato de solicitudes a comunicaciones</t>
  </si>
  <si>
    <t>Procedimiento de Comunicaicón Interna
Procedimiento de Comunicación externa 
 Formato de solicitudes
Correos de oficialización de MIPG</t>
  </si>
  <si>
    <t>CE</t>
  </si>
  <si>
    <t>Oﬁcina Asesora de Comunicaciones</t>
  </si>
  <si>
    <t>OAC</t>
  </si>
  <si>
    <t>x</t>
  </si>
  <si>
    <t>PAI-2023-002</t>
  </si>
  <si>
    <t>Elaborar un informe de implementación y seguimiento de la política y estrategia de comunicaciones</t>
  </si>
  <si>
    <t xml:space="preserve">Informe de gestión e implementación de la política y estrategia de comunicaciones </t>
  </si>
  <si>
    <t>2 presentaciones power point de gestión de comunicaciones (semestral)
Acta y/o asistencia de la socialización del informe</t>
  </si>
  <si>
    <t>Divulgar información institucional con el plan de comunicaciones</t>
  </si>
  <si>
    <t>Atender las necesidades comunicaciones interno y externo de la entidad</t>
  </si>
  <si>
    <t>Publicación de información de interés general 
Diseño e implementación de campañas</t>
  </si>
  <si>
    <t>PAI-2023-003</t>
  </si>
  <si>
    <t>Mantener el correcto funcionamiento y actualización de contenidos de la intranet y página web institucional.</t>
  </si>
  <si>
    <t>Atender el 100% de los requerimientos de publicación de la
intranet y web solicitados 
oficialmente.</t>
  </si>
  <si>
    <t>Página web e Intranet actualizadas</t>
  </si>
  <si>
    <t>Transparencia</t>
  </si>
  <si>
    <t>PAI-2023-004</t>
  </si>
  <si>
    <t>Atender las necesidadades de comunicación interna y externa de la entidad</t>
  </si>
  <si>
    <t>La atención del 100% en el diseño de piezas comunicativas solicitadas
y la publicación de información institucional solicitada</t>
  </si>
  <si>
    <t xml:space="preserve">Matriz de solicitudes de diseño de piezas comunicativas aprobadas y publicadas
Contenido informativo de la gestión institucional divulgada en las cuentas y perfiles de Twitter, Facebook,  y YouTube del Instituto.
</t>
  </si>
  <si>
    <t>PAI-2023-005</t>
  </si>
  <si>
    <t>Diseño e implementación de campañas institucionales a nivel interno y externo</t>
  </si>
  <si>
    <t xml:space="preserve">Diseñar y ejecutar 6 campañas de comunicación
</t>
  </si>
  <si>
    <t>Presentación powerpoint informe de campañas comunicativas ejecutadas</t>
  </si>
  <si>
    <t>PAI-2023-006</t>
  </si>
  <si>
    <t>Visibilizar la gestión de la entidad a través de la realización de publicaciones en los medios de comunicación internacionales, nacionales y locales, mediante la modalidad de Free Prees</t>
  </si>
  <si>
    <t xml:space="preserve">200 registros y/o publicaciones en medios de comunicación </t>
  </si>
  <si>
    <t xml:space="preserve">Presentación con el reporte de monitoreo de medios 
Acta de socialización del monitoreo  </t>
  </si>
  <si>
    <t>PAI-2023-007</t>
  </si>
  <si>
    <t>Realizar el cubrimiento periodístico
presencial y/o virtual,de los eventos
institucionales priorizados y solicitados por las
áreas del instituto u organizados por otras
entidades, con presencia de la institución.</t>
  </si>
  <si>
    <t>100% del cubrimiento de los
eventos solicitados por las
áreas</t>
  </si>
  <si>
    <t>Matriz de eventos y cubrimientos solicitados y atendidos</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</si>
  <si>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</si>
  <si>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</si>
  <si>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</si>
  <si>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</si>
  <si>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</si>
  <si>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PAI-2023-008</t>
  </si>
  <si>
    <t xml:space="preserve"> Realizar actividades  para el fortalecimiento de  la estrategia de transparencia  y rendicion de cuentas del PAAC</t>
  </si>
  <si>
    <t>100% de las actividades programadas en el paac</t>
  </si>
  <si>
    <t>Link de publicación web 
Convocatorias publicadas en canales institucionales
Convocatorias publicadas y nota en la web institucional
Transmisión del evento y su publicación en los canales institucionales
Link web de las publicaciones 
Link de transparencia portal web Idipron actualizado 
Informe de campaña 
Link de publicación excel en la web
Items de accesibilidad cumplidos</t>
  </si>
  <si>
    <t>Determinar las acciones orientadas al cierre de brechas organizacionales</t>
  </si>
  <si>
    <t>Mejoramiento de la gestión institucional para el cierre efectivo de las brechas organizacionales</t>
  </si>
  <si>
    <t>Cerrar las brechas organizacionales para mejorar la gestión del instituto</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</si>
  <si>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</si>
  <si>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</si>
  <si>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PAI-2023-009</t>
  </si>
  <si>
    <t>Realizar cierre de las acciones de los planes de mejoramiento, que se encuentran abiertas y/o vencidas,  y  con fecha maxima de finalizacion  a 31-12-2022</t>
  </si>
  <si>
    <t>Cierre de 2 acciones:
PMAI-2019-008
PMAI-2019-007</t>
  </si>
  <si>
    <t xml:space="preserve">Informe o correo </t>
  </si>
  <si>
    <t>Incrementar  la participación de los grupos de interés y valor en la gestión de la entidad</t>
  </si>
  <si>
    <t xml:space="preserve">Desarrollar acciones informativas con los grupos de valor para incrementar el conocimiento de la gestión del Instituto </t>
  </si>
  <si>
    <t>Implementación de la Estrategia de Rendición de Cuentas
Implemementación del Plan Institucional de Participación Ciudadana 
Realización de capacitaciones en temas de Rendición de Cuentas con los grupos de valor del Instituto</t>
  </si>
  <si>
    <t>PAI-2023-010</t>
  </si>
  <si>
    <t>Realizar jornadas de capacitación, diálogos ciudadanos, divulgación de la gestión local dirigido a grupos de valor e interés del Instituto y actualización de procedimientos</t>
  </si>
  <si>
    <t>2 capacitaciones, 2 diálogos, 1 informe, 3 procedimientos</t>
  </si>
  <si>
    <t>Correo solicitud información, solicitud publicación, pieza comunicacional, capturas de pantalla, notas webs, material utilizado, registro fotográfico, acta de reunión</t>
  </si>
  <si>
    <t>Estrategia de Rendición de Cuentas
Plan Institucional de Participación Ciudadana</t>
  </si>
  <si>
    <t>DE</t>
  </si>
  <si>
    <t>Oficina asesora de planeación</t>
  </si>
  <si>
    <t>OAP</t>
  </si>
  <si>
    <t>PAI-2023-011</t>
  </si>
  <si>
    <t>Realizar actividades del proceso de Direccionamiento estrategico  de la estrategia de Rendición de Cuentas del Plan Anticorrupción y Atención al Ciudadano - PAAC</t>
  </si>
  <si>
    <t>1 documento, 1 pieza comunicativa, 3 Consultas ciudadanas, 2 Audiencias Públicas, 1 documento respuestas, 3 foros virtuales, 1 tablero de control, 1 informe final</t>
  </si>
  <si>
    <t>Documento estrategia, solicitud publicación, flyer, capturas de pantalla publicación, video transmisión, formulario web, capturas de pantalla transmisión, 1 tablero de control</t>
  </si>
  <si>
    <t xml:space="preserve">Rendición de Cuentas </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</si>
  <si>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</si>
  <si>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</si>
  <si>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</si>
  <si>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</si>
  <si>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</si>
  <si>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PAI-2023-012</t>
  </si>
  <si>
    <t xml:space="preserve">Realizar actividades del proceso de Direccionamiento Estratégico para el fortalecimiento  de la politica de Participación Ciudadana </t>
  </si>
  <si>
    <t>100% de las actividades programadas en el plan de adecuacion y sostenibilidad</t>
  </si>
  <si>
    <t>Correo solicitud información, solicitud publicación, pieza comunicacional, capturas de pantalla
Correo solicitud cubrimiento, notas webs, solicitud publicación, material utilizado, registro de asistencia, acta de reunión, registro fotográfico
Flyer, video transmisión, formulario web, capturas de pantalla transmisión
Solicitud publicación, informe Rendición de Cuentas, Flyer, capturas de pantalla publicación sitio web
2 instrumentos de recopilación de inquietudes ciudadanas, formularios web o formatos prestablecidos por la Oficina Asesora de Planeación, (según la modalidad)
1 documento (respuestas a inquietudes) y 1 pieza comunicativa (conocer las respuestas en el sitio web), captura de pantalla publicación informe
Cápsula audiovisual con la información divulgada</t>
  </si>
  <si>
    <t>Participación Ciudadana</t>
  </si>
  <si>
    <t>PAI-2023-013</t>
  </si>
  <si>
    <t>Cierre de 1 accion: 
PMCB-2022-038</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</si>
  <si>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</si>
  <si>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</si>
  <si>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</si>
  <si>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</si>
  <si>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PAI-2023-014</t>
  </si>
  <si>
    <t>Elaborar y ejecutar el  Plan Anual de Auditorias 2022, aprobado en Comité de Coordinación de Control Interno.</t>
  </si>
  <si>
    <t>100% de ejecución del plan de auditoria</t>
  </si>
  <si>
    <t xml:space="preserve">Informes de Auditoria, 
Informes de seguimientos
e Informes de Ley y actas de reunión
</t>
  </si>
  <si>
    <t xml:space="preserve">Evaluación  a la Gestión </t>
  </si>
  <si>
    <t>EG</t>
  </si>
  <si>
    <t>Oficina de control interno</t>
  </si>
  <si>
    <t>OCI</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</si>
  <si>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</si>
  <si>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</si>
  <si>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reinducción del Sistema de Control Interno y roles de la OCI.  
Piezas Comunicativas.</t>
  </si>
  <si>
    <t>PAI-2023-015</t>
  </si>
  <si>
    <t>Diseñar y divulgar de piezas comunicativas, en relación al SCI, MECI y el esquema de líneas de defensa</t>
  </si>
  <si>
    <t xml:space="preserve">Seis piezas comunicativas divulgadas, </t>
  </si>
  <si>
    <t>Piezas comunicativas divulgadas</t>
  </si>
  <si>
    <t>PAI-2023-016</t>
  </si>
  <si>
    <t xml:space="preserve"> Realizar actividades del proceso de  Evaluación  a la Gestión para el fortalecimiento de la política de Control Interno</t>
  </si>
  <si>
    <t xml:space="preserve">Informe de seguimiento 
Documentos o formatos SIGID actualizados
 Informes de auditorías remitidas al proceso evaluado y al Comité Institucional de Coordinación de Control Interno
Piezas comunicativas divulgadas
</t>
  </si>
  <si>
    <t>Control Interno</t>
  </si>
  <si>
    <t>PAI-2023-017</t>
  </si>
  <si>
    <t>Realizar actividades del proceso de evaluación a la Gestión de de la estrategia  de Gestión del riesgo del PAAC</t>
  </si>
  <si>
    <t>2 Informes  publicados en pagina web</t>
  </si>
  <si>
    <t>Informe de evaluación a mapas de riesgos de corrupción publicados en pagina web</t>
  </si>
  <si>
    <t xml:space="preserve"> Gestión del riesgo </t>
  </si>
  <si>
    <t>PAI-2023-018</t>
  </si>
  <si>
    <t>Realizar actividades del proceso de evaluación a la Gestión de la estrategia  de transparencia  del PAAC mediante el Seguimiento al cumplimiento de la 1712 de  2014</t>
  </si>
  <si>
    <t>2 Informes de seguimiento</t>
  </si>
  <si>
    <t>Informe de seguimiento a la Ley 1712 de 2014 - ITB</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</si>
  <si>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</si>
  <si>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</si>
  <si>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PAI-2023-019</t>
  </si>
  <si>
    <t>Realizar evaluación a los planes de mejoramiento</t>
  </si>
  <si>
    <t>2 seguimientos</t>
  </si>
  <si>
    <t xml:space="preserve"> Informes de seguimiento </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</si>
  <si>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</si>
  <si>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</si>
  <si>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</si>
  <si>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</si>
  <si>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PAI-2023-020</t>
  </si>
  <si>
    <t xml:space="preserve">1. 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</si>
  <si>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</si>
  <si>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</si>
  <si>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</si>
  <si>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</si>
  <si>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</si>
  <si>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Secretaria General</t>
  </si>
  <si>
    <t>SG</t>
  </si>
  <si>
    <t>Gerencia Administrativa</t>
  </si>
  <si>
    <t>PAI-2023-021</t>
  </si>
  <si>
    <t>2. 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</si>
  <si>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</si>
  <si>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</si>
  <si>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t>PAI-2023-022</t>
  </si>
  <si>
    <t>3. Realizar cuatro (4) informes de seguimiento trimestrales a la generación de residuos, relacionando el avance del indicador general del programa.</t>
  </si>
  <si>
    <t>4 informes de seguimiento</t>
  </si>
  <si>
    <t xml:space="preserve">Informes de Generación de Residuos por Corriente </t>
  </si>
  <si>
    <t>PAI-2023-023</t>
  </si>
  <si>
    <t>4. Realizar capacitación y/o sensibilización para el manejo integral de residuos en las sedes administrativas y Unidades de Protección Integral del IDIPRON habilitadas y en operación con población de NNAJ</t>
  </si>
  <si>
    <t>32 capacitaciones</t>
  </si>
  <si>
    <t xml:space="preserve">Actas de Reunión y Capacitación, Listados de asistencia  </t>
  </si>
  <si>
    <t>PAI-2023-024</t>
  </si>
  <si>
    <t xml:space="preserve">5. Realizar dos (2) capacitaciones de residuos hospitalarios a los auxiliares de enfermería del IDIPRON </t>
  </si>
  <si>
    <t>2 Capacitaciones</t>
  </si>
  <si>
    <t>PAI-2023-025</t>
  </si>
  <si>
    <t>6. Realizar dos (2) campañas de comunicación (piezas de comunicación por correo electrónico y/o físicas) para el manejo adecuado de los residuos sólidos.</t>
  </si>
  <si>
    <t>2 Campañas de comunicación</t>
  </si>
  <si>
    <t>Piezas de comunicación Digitales y/o Físicas - Correos electrónicos de difusión.</t>
  </si>
  <si>
    <t>PAI-2023-026</t>
  </si>
  <si>
    <t>7. Realizar visitas semestrales a las unidades habilitadas, para reportar al área de almacén las necesidades de retiro de implementos en el marco del programa Seguridad Orden y Limpieza.</t>
  </si>
  <si>
    <t>32 visitas</t>
  </si>
  <si>
    <t>Actas de Reunión de identificación de residuos y bienes inservibles en las unidades de protección integral y sedes administrativas.</t>
  </si>
  <si>
    <t>PAI-2023-027</t>
  </si>
  <si>
    <t>8. Realizar capacitación y/o sensibilización para disminución de consumo de aguas en las sedes administrativas y Unidades de Protección Integral del IDIPRON habilitadas y en operación con población de NNAJ</t>
  </si>
  <si>
    <t>Plan Institucional de Gestión Ambiental - Programa de uso racional del Agua</t>
  </si>
  <si>
    <t>PAI-2023-028</t>
  </si>
  <si>
    <t>9. Realizar dos (2) campañas de comunicación (piezas de  comunicación por correo electrónico y/o físicas) para el ahorro de agua.</t>
  </si>
  <si>
    <t>Dos (2) campañas</t>
  </si>
  <si>
    <t>Piezas de comunicación Digitales y Físicas - Correos electrónicos de difusión.</t>
  </si>
  <si>
    <t>PAI-2023-029</t>
  </si>
  <si>
    <t>10. Realizar cuatro informes de seguimiento a los consumos de agua generados en las sedes administrativas y Unidades de Protección Integral del IDIPRON</t>
  </si>
  <si>
    <t>Cuatro (4) informes de seguimiento</t>
  </si>
  <si>
    <t xml:space="preserve">Informes de Consumo de Agua Trimestral </t>
  </si>
  <si>
    <t>PAI-2023-030</t>
  </si>
  <si>
    <t>11. 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</si>
  <si>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</si>
  <si>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t>PAI-2023-031</t>
  </si>
  <si>
    <t>12. Realizar dos (2) campañas de comunicación (piezas de comunicación por correo electrónico y/o físicas) para el ahorro de energía.</t>
  </si>
  <si>
    <t>PAI-2023-032</t>
  </si>
  <si>
    <t>13. Realizar cuatro informes de seguimiento   a los consumos de energía generados en las sedes administrativas y Unidades de Protección Integral del IDIPRON</t>
  </si>
  <si>
    <t xml:space="preserve">Informes de Consumo de Energía Eléctrica Trimestral </t>
  </si>
  <si>
    <t>PAI-2023-033</t>
  </si>
  <si>
    <t>14. Realizar campaña de comunicación para promover el Uso de la Bicicleta como medio de transporte alternativo</t>
  </si>
  <si>
    <t>Doce (12) correos electrónicos</t>
  </si>
  <si>
    <t>Plan Institucional de Gestión Ambiental - Programa de practicas sostenibles</t>
  </si>
  <si>
    <t>PAI-2023-034</t>
  </si>
  <si>
    <t>15. Realizar dos (2) campañas de comunicación de buenas prácticas para la sustitución de plásticos de un solo uso dentro de las instalaciones del IDIPRON</t>
  </si>
  <si>
    <t>PAI-2023-035</t>
  </si>
  <si>
    <t>16. Promover el uso de la tarjeta Tu Llave por medio de una (1) jornada de personalización para los servidores y NNAJ del Instituto que les permita el desplazamiento a las Unidades de Protección Integral (Movilidad Sostenible)</t>
  </si>
  <si>
    <t>Una (1) actividad interinstitucional</t>
  </si>
  <si>
    <t>Actas de Reunión de ejecución de la actividad interinstitucional.</t>
  </si>
  <si>
    <t>PAI-2023-036</t>
  </si>
  <si>
    <t>17. Incluir dentro de los procesos de contratación de suministro de bienes de consumo, el requerimiento ambiental de empaques biodegradables y/o reutilizables.</t>
  </si>
  <si>
    <t xml:space="preserve">100% de los procesos de contratación de suministro de bienes de consumo con requisito ambiental  </t>
  </si>
  <si>
    <t>Conceptos emitidos aranda</t>
  </si>
  <si>
    <t>Plan Institucional de Gestión Ambiental - Programa de consumo sostenibles</t>
  </si>
  <si>
    <t>PAI-2023-037</t>
  </si>
  <si>
    <t>18. Realizar un informe semestral de compras verdes</t>
  </si>
  <si>
    <t>Dos (2) informes</t>
  </si>
  <si>
    <t>Informes semestrales de Compras Verdes</t>
  </si>
  <si>
    <t>PAI-2023-038</t>
  </si>
  <si>
    <t>19. Realizar la construcción y/o adecuación de dos (2) depósitos temporales de residuos peligrosos en las Unidades de Protección Integral</t>
  </si>
  <si>
    <t>2 depósitos temporales de residuos peligrosos construidos y/o adecuados</t>
  </si>
  <si>
    <t>Actas de reunión de seguimiento y avance en la construcción y/o adecuación de depósitos temporales de residuos peligrosos</t>
  </si>
  <si>
    <t>Plan Institucional de Gestión Ambiental - Programa de Gestión Integral de Residuos</t>
  </si>
  <si>
    <t>PAI-2023-039</t>
  </si>
  <si>
    <t>20. Implementar sistemas ahorradores de agua  en la Unidad de Protección Integral  La 32.</t>
  </si>
  <si>
    <t>Sistemas Ahorradores Instalados en la UPI 32</t>
  </si>
  <si>
    <t>Actas de Reunión de seguimiento y avance de la instalación de los sistemas ahorradores de agua</t>
  </si>
  <si>
    <t>PAI-2023-041</t>
  </si>
  <si>
    <t xml:space="preserve">22.Realizar la instalación de sensores de movimiento para el encendido del sistema de iluminación de los baños de la Unidad de Protección Integral Calle 15 </t>
  </si>
  <si>
    <t>Sistema de sensor de movimiento instalados en la UPI Calle 15</t>
  </si>
  <si>
    <t>Actas de Reunión de seguimiento y avance de la instalación de sensores de movimiento.</t>
  </si>
  <si>
    <t>PAI-2023-042</t>
  </si>
  <si>
    <t>Cierre de 33 acciones:
PMSDA-2022-040
PMSDA-2022-039
PMSDA-2022-035
PMSDA-2022-034
PMSDA-2022-033
PMSDA-2022-031
PMSDA-2022-030
PMSDA-2022-029
PMSDA-2022-027
PMSDA-2022-026
PMSDA-2022-025
PMSDA-2022-024
PMSDA-2022-023
PMSDA-2022-021
PMSDA-2022-020
PMSDA-2022-019
PMSDA-2022-016
PMSDA-2022-014
PMSDA-2022-012
PMSDA-2022-011
PMSDA-2022-007
PMSDA-2022-005
PMSDA-2022-002
PMCB-2022-039
PMAI-2021-153
PMAI-2021-152
PMAI-2021-151
PMAI-2021-149
PMAI-2021-146
PMAI-2021-144
PMAI-2021-111
PMCB-2021-043
PMCB-2021-042</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</si>
  <si>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</si>
  <si>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</si>
  <si>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</si>
  <si>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PAI-2023-043</t>
  </si>
  <si>
    <t>1. Realizar seguimiento mensual al PAA por proyecto de inversión</t>
  </si>
  <si>
    <t>11 seguimientos por proyecto de inversión al año</t>
  </si>
  <si>
    <t>Memorando de seguimiento por proyecto de inversión</t>
  </si>
  <si>
    <t>Gestión contractual</t>
  </si>
  <si>
    <t>GC</t>
  </si>
  <si>
    <t>Gerencia de Contratación</t>
  </si>
  <si>
    <t>PAI-2023-044</t>
  </si>
  <si>
    <t>2. Presentar seguimiento trimestral del PAA por proyecto de inversión ante el Comité Institucional de Gestión y Desempeño</t>
  </si>
  <si>
    <t>4 seguimientos presentados al año</t>
  </si>
  <si>
    <t xml:space="preserve">Presentación socializada al Comité Directivo </t>
  </si>
  <si>
    <t>PAI-2023-045</t>
  </si>
  <si>
    <t>3. Desarrollar campaña de fortalecimiento a supervisores a través de envió de medios visuales (tips de supervisión) envío de 2 tips mensuales</t>
  </si>
  <si>
    <t>22 envíos de medios visuales en el año</t>
  </si>
  <si>
    <t>Correos con evidencia del envió del tip de supervisión</t>
  </si>
  <si>
    <t>PAI-2023-046</t>
  </si>
  <si>
    <t>4. Desarrollar capacitaciones en materia de supervisión de contratos, estructuración de procesos y evaluación de procesos contractuales.</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</si>
  <si>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</si>
  <si>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</si>
  <si>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PAI-2023-047</t>
  </si>
  <si>
    <t xml:space="preserve">5. Actualizar la herramienta de preguntas frecuentes en materia de contratación que permita mitigar los hallazgos en la supervisión de los contratos suscritos por la entidad </t>
  </si>
  <si>
    <t>Herramienta actualizada 1 vez al año con su respectiva publicación en la WEB del IDIPRON</t>
  </si>
  <si>
    <t>Herramienta de preguntas frecuentes publicada en la WEB del IDIPRON</t>
  </si>
  <si>
    <t>PAI-2023-048</t>
  </si>
  <si>
    <t>6. Realizar 2 capacitaciones en Incumplimientos contractuales y manejo del expediente contractual al año</t>
  </si>
  <si>
    <t>2 capacitaciones anuales en incumplimientos contractuales
2 capacitaciones anuales en manejo del expediente contractual dirigida a supervisores y apoyos a la supervisión</t>
  </si>
  <si>
    <t>Implementación, desarrollo, interiorización y apropiación de las políticas de MIPG</t>
  </si>
  <si>
    <t>PAI-2023-049</t>
  </si>
  <si>
    <t>7. Realizar actividades del proceso de gestión contractual para el fortalecimiento de la política de conflicto de intereses mediante Invitación a los contratistas profesionales con con objetos contractuales de orden administrativo de la entidad a que participen y realicen el curso de integridad, transparencia o lucha contra la corrupción</t>
  </si>
  <si>
    <t>100%  de contratistas profesionales con objetos contractuales de orden administrativo que participen</t>
  </si>
  <si>
    <t xml:space="preserve">Certificaciones de culminación del curso de integridad, transparencia o lucha contra la corrupción </t>
  </si>
  <si>
    <t xml:space="preserve"> Conflicto de intereses </t>
  </si>
  <si>
    <t>PAI-2023-050</t>
  </si>
  <si>
    <t>Cierre de 22 acciones:
PMAI-2022-056
PMAI-2022-055
PMAI-2022-054
PMAI-2022-053
PMAI-2022-052
PMAI-2022-051
PMCB-2022-051
PMCB-2022-022
PMCB-2022-018
PMCB-2022-009
PMCB-2022-001
PMAI-2021-166
PMAI-2021-164
PMAI-2021-161
PMAI-2021-160
PMCB-2021-073
PMAI-2019-002-8
PMVD-2019-007
PMVD-2019-006
PMVD-2019-005
PMVD-2019-003
PMVD-2019-002</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</si>
  <si>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</si>
  <si>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</si>
  <si>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</si>
  <si>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</si>
  <si>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PAI-2023-051</t>
  </si>
  <si>
    <t xml:space="preserve">1. Realizar diagnóstico de la infraestructura de las Unidades de Protección Integral que estén en funcionamiento, el cual está compuesto por el diagnóstico general de la infraestructura y el diagnóstico de las condiciones de accesibilidad a la infraestructura, con el fin de definir los mantenimientos preventivos y correctivos. </t>
  </si>
  <si>
    <t>Diagnóstico general de la infraestructura de las Unidades de Protección Integral
Diagnóstico de accesibilidad de las Unidades de Protección Integral</t>
  </si>
  <si>
    <t>GAMB</t>
  </si>
  <si>
    <t>Gerencia de Recursos Físicos</t>
  </si>
  <si>
    <t>PAI-2023-052</t>
  </si>
  <si>
    <t>2. Programar, actualizar y realizar seguimiento del Plan de Mantenimiento de Infraestructura Física del IDIPRON, conforme a los requerimientos de las Unidades de Protección Integral y priorización de intervenciones por parte del equipo de  Mantenimiento de Bienes -Gerencia de Recursos Fisicos</t>
  </si>
  <si>
    <t>Plan de Mantenimiento de Infraestructura Física 
Actas de reunión de seguimiento 
Matriz de reporte</t>
  </si>
  <si>
    <t>PAI-2023-053</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</si>
  <si>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</si>
  <si>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1 Mantenimiento integral</t>
  </si>
  <si>
    <t>Informes de mantenimiento formato A-GAMB-FT-007, acta de entrega de mantenimiento integral (al finalizar la vigencia)</t>
  </si>
  <si>
    <t>PAI-2023-054</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</si>
  <si>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</si>
  <si>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1 reporte elaborado y socializado</t>
  </si>
  <si>
    <t xml:space="preserve">Reporte de situaciones del mal uso de la infraestructura
1 correo electrónico 
1 pieza comunicativa </t>
  </si>
  <si>
    <t>PAI-2023-055</t>
  </si>
  <si>
    <t>Cierre de 14 acciones:
PMSDA-2022-038
PMAI-2022-046
PMAI-2022-035
PMCB-2022-013
PMAI-2021-116
PMCB-2021-065
PMAI-2020-025
PMAI-2020-022
PMAI-2019-067
PMPB-2019-0019
PMPB-2019-0018
PMPB-2019-0017
PMPB-2019-0013
PMPB-2019-0012</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</si>
  <si>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</si>
  <si>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</si>
  <si>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</si>
  <si>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</si>
  <si>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PAI-2023-056</t>
  </si>
  <si>
    <t>1, Realizar 4 piezas comunicativas alusivas a las generalidades del proceso de Gestión de Inventarios, Almacén y Economato.</t>
  </si>
  <si>
    <t>4 piezas comunicativas</t>
  </si>
  <si>
    <t>Piezas Comunicativas</t>
  </si>
  <si>
    <t>Gestión de inventarios, almacen y economato</t>
  </si>
  <si>
    <t>GIAE</t>
  </si>
  <si>
    <t>PAI-2023-057</t>
  </si>
  <si>
    <t>2, Desarrollar estrategias de acercamiento a través de conversatorios y/o mesas de trabajo relacionados con el proceso de Gestión de Inventarios, Almacén y Economato</t>
  </si>
  <si>
    <t xml:space="preserve"> 8 conversatorios y/o mesas de trabajo</t>
  </si>
  <si>
    <t>Actas de reunión - Registros de asistencia</t>
  </si>
  <si>
    <t>PAI-2023-058</t>
  </si>
  <si>
    <t>3. Realizar la recolección y acopio de los bienes devolutivos y/o elementos de consumo controlado, de acuerdo con lo establecido en el procedimiento.</t>
  </si>
  <si>
    <t>Relación de bienes devolutivos y/o elementos de consumo controlado acopiados en el depósito de inservibles para destinación final</t>
  </si>
  <si>
    <t>PAI-2023-059</t>
  </si>
  <si>
    <t xml:space="preserve">4. Elaborar y presentar el proyecto del acto administrativo que ordena la baja de bienes inservibles u obsoletos del Instituto al Comité Institucional de Gestión y desempeño </t>
  </si>
  <si>
    <t>1 baja de bienes inservibles u obsoletos</t>
  </si>
  <si>
    <t>Proyecto de acto administrativo</t>
  </si>
  <si>
    <t>PAI-2023-060</t>
  </si>
  <si>
    <t>5. Realizar conteos selectivos y/o aleatorios a los bienes y elementos en bodega, así como a los bienes devolutivos y elementos de consumo controlado en servicio.</t>
  </si>
  <si>
    <t>35 Conteos selectivos</t>
  </si>
  <si>
    <t xml:space="preserve">Actas de visita </t>
  </si>
  <si>
    <t>PAI-2023-061</t>
  </si>
  <si>
    <t>6. Realizar la marcación de los bienes devolutivos y/o elementos de consumo controlado que lo requieran con los rótulos de identificación individual</t>
  </si>
  <si>
    <t>Relación de los bienes devolutivos y/o elementos de consumo controlado replaqueteados</t>
  </si>
  <si>
    <t>PAI-2023-062</t>
  </si>
  <si>
    <t>7. Realizar la toma física general de los bienes devolutivos y de consumo controlado</t>
  </si>
  <si>
    <t>1 toma física en cada unidad y sede administrativa</t>
  </si>
  <si>
    <t>Informe final de toma física de Inventarios</t>
  </si>
  <si>
    <t>PAI-2023-063</t>
  </si>
  <si>
    <t>8. Reportar semanalmente saldos de bienes y elementos en bodega a  las dependencias que lo requieran</t>
  </si>
  <si>
    <t>42 Correos</t>
  </si>
  <si>
    <t>Reporte de saldos</t>
  </si>
  <si>
    <t>PAI-2023-064</t>
  </si>
  <si>
    <t xml:space="preserve">9. Comunicar masivamente, al inicio del año la disponibilidad de bienes y elementos en bodega para distribución y toma de decisiones </t>
  </si>
  <si>
    <t>1 Memorando</t>
  </si>
  <si>
    <t xml:space="preserve">Registro de comunicación de disponibilidad de bienes y elementos en bodega </t>
  </si>
  <si>
    <t>PAI-2023-065</t>
  </si>
  <si>
    <t>10. Realizar visitas de revisión relacionadas con las materias primas de alimentos en las Unidades de Protección Integral</t>
  </si>
  <si>
    <t>Actas de reunión</t>
  </si>
  <si>
    <t>PAI-2023-066</t>
  </si>
  <si>
    <t>Cierre de 9 acciones:
PMAI-2022-062
PMAI-2022-032
PMAI-2022-031
PMAI-2022-030
PMAI-2022-029
PMAI-2022-027
PMAI-2022-026
PMAI-2019-092
PMAI-2019-051</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</si>
  <si>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</si>
  <si>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</si>
  <si>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</si>
  <si>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PAI-2023-067</t>
  </si>
  <si>
    <t>1. Realizar el control de peajes electrónicos del parque automotor del Idipron.</t>
  </si>
  <si>
    <t xml:space="preserve">4 seguimientos </t>
  </si>
  <si>
    <t>Reportes de Fácil Pass
Formato Control de peajes A-GSA-FT-007</t>
  </si>
  <si>
    <t>Gestión de Servicios Administrativos</t>
  </si>
  <si>
    <t>GSA</t>
  </si>
  <si>
    <t xml:space="preserve">Gerencia Administrativa </t>
  </si>
  <si>
    <t>PAI-2023-068</t>
  </si>
  <si>
    <t>2. Implementar la normatividad de la Circular 007 de 2020 en cuanto a la movilidad motorizada de cero y bajas emisiones optimizando el uso de los vehículos institucionales</t>
  </si>
  <si>
    <t>Registros de implementación de la Circular 007 de 2020 (actas de ejecución del contrato de mantenimiento de vehículos y muestra de programaciones de carro compartido)</t>
  </si>
  <si>
    <t>PAI-2023-069</t>
  </si>
  <si>
    <t>3. Ejecutar las actividades del Plan Estratégico de Seguridad Vial - PESV que correspondan a la vigencia 2023</t>
  </si>
  <si>
    <t>Matriz de seguimiento PESV 2023
Evidencias actividades ejecutadas PESV</t>
  </si>
  <si>
    <t>Plan Estratégico de seguridad vial</t>
  </si>
  <si>
    <t>PAI-2023-070</t>
  </si>
  <si>
    <t>4. Realizar seguimiento del servicio de vigilancia en  todas las Unidades de Protección Integral y las sedes administrativas del IDIPRON, para la protección de los bienes muebles e inmuebles de la entidad</t>
  </si>
  <si>
    <t>Actas de visita 
Informe de seguimiento de los servicios de vigilancia</t>
  </si>
  <si>
    <t>PAI-2023-071</t>
  </si>
  <si>
    <t xml:space="preserve"> Cierre de 3 acciones:
PMAI-2021-156
PMAI-2021-038
PMCB-2021-080</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</si>
  <si>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</si>
  <si>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</si>
  <si>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</si>
  <si>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</si>
  <si>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PAI-2023-072</t>
  </si>
  <si>
    <t>Formular y desarrollar actividades para dar cumplimiento al Plan Anual de Vacantes, seguimiento, análisis y presentación de informe final de la vigencia.</t>
  </si>
  <si>
    <t>Proveer el 90% de los cargos que se encuentran en vacancia definitiva en la planta de empleos de la Entidad con corte a 31 de diciembre de 2023</t>
  </si>
  <si>
    <t>Reporte de las vacantes al DAFP, DASCD y la pagina institucional - link de transparencia</t>
  </si>
  <si>
    <t>Plan Anual de Vacantes</t>
  </si>
  <si>
    <t>GDH</t>
  </si>
  <si>
    <t>Gerencia del Talento Humano</t>
  </si>
  <si>
    <t>PAI-2023-073</t>
  </si>
  <si>
    <t>Formular y desarrollar actividades operativas y de ejecución financiera  para dar cumplimiento al plan anual de previsión</t>
  </si>
  <si>
    <t>Presentar evidencias de las acciones adelantadas ante la CNSC frente a la provisión definitiva de los empleos de carrera</t>
  </si>
  <si>
    <t xml:space="preserve">Pantallazos del aplicativo SIMO 4.0 y/o oficios radicados ante la CNSC, donde se registra la información de los movimientos de la planta en carrera administrativa </t>
  </si>
  <si>
    <t>Plan de Previsión de Recursos Humanos</t>
  </si>
  <si>
    <t>PAI-2023-074</t>
  </si>
  <si>
    <t>Formular y desarrollar actividades administrativas, operativas, contractuales y financieras  para dar cumplimiento al  Plan de Seguridad y Salud en el Trabajo.</t>
  </si>
  <si>
    <t>Ejecutar al 100% el Plan de Seguridad y salud en el Trabajo</t>
  </si>
  <si>
    <t>1. Plan de seguridad y salud en el trabajo ejecutado 2. Soportes documentales para cada actividad planeada</t>
  </si>
  <si>
    <t>Plan de Trabajo Anual en Seguridad y Salud en el Trabajo</t>
  </si>
  <si>
    <t>PAI-2023-075</t>
  </si>
  <si>
    <t xml:space="preserve">Formular y desarrollar actividades para dar cumplimiento al plan de Bienestar Social y Plan de Incentivos Institucionales. </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</si>
  <si>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</si>
  <si>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</si>
  <si>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</si>
  <si>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PAI-2023-076</t>
  </si>
  <si>
    <t>Formular y desarrollar actividades para dar cumplimiento al Plan Institucional de Capacitación PIC , que contemple el fortalecimiento de actividades administrativas y operativas.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</si>
  <si>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</si>
  <si>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</si>
  <si>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</si>
  <si>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PAI-2023-077</t>
  </si>
  <si>
    <t>Desarrollar actividades del Plan estratégico del Talento Humano 2020-2023</t>
  </si>
  <si>
    <t>10 actividades ejecutadas</t>
  </si>
  <si>
    <t>4 seguimientos a la Matriz del plan de estratégico del Talento Humano.
Planes del Decreto 612 de 2018
Actividades desarrolladas de "una vida de servicio"
Cronograma de integridad
Actividades desarrolladas en torno a "liderazgo con sentido"
Evidencia de las jornadas de rendición de cuentas</t>
  </si>
  <si>
    <t>Plan Estratégico de Talento Humano</t>
  </si>
  <si>
    <t>PAI-2023-078</t>
  </si>
  <si>
    <t>Realizar actividades del proceso de Gestión de desarrollo humano para el fortalecimiento de la política de Conflicto de Intereses</t>
  </si>
  <si>
    <t xml:space="preserve">4 reportes de seguimiento
Certificaciones de culminación del curso de integridad, transparencia o lucha contra la corrupción </t>
  </si>
  <si>
    <t>Conflicto de Intereses</t>
  </si>
  <si>
    <t>PAI-2023-079</t>
  </si>
  <si>
    <t>Realizar actividades del proceso de Gestión de desarrollo humano para el fortalecimiento de la política de Talento Humano</t>
  </si>
  <si>
    <t xml:space="preserve">1. Acuerdos de voluntariedad de teletrabajo, Listados de asistencia, fotografías, bases de datos, PABSEL.
2. Listados de asistencia y fotografías
3.  Plan de acción ""Programa CALDAS"", listados de asistencia, correos electrónicos. 
4. Correos electrónicos.
5.Un informe con los resultados de la medición
6. un proyecto de equipos de trabajo
7.Informes enviados a la CNSC
</t>
  </si>
  <si>
    <t>Talento Humano</t>
  </si>
  <si>
    <t>PAI-2023-080</t>
  </si>
  <si>
    <t>Realizar actividades del proceso de Gestión de desarrollo humano para el fortalecimiento de la política de Integridad</t>
  </si>
  <si>
    <t>Listados de asistencia, Presentación Power Point, video
Fichas técnicas de las alertas detectadas</t>
  </si>
  <si>
    <t>Integridad</t>
  </si>
  <si>
    <t>Iniciativas adicionales</t>
  </si>
  <si>
    <t>Formulacion PAAC
Seguimiento cuatrimestral al PAAC
Formulación y Seguimiento a los mapas de riesgo de corrupción</t>
  </si>
  <si>
    <t>PAI-2023-081</t>
  </si>
  <si>
    <t>Desarrollar actividades que permitan avanzar en la formulación y cumplimiento de  la estrategia iniciativas adicionales  del PAAC</t>
  </si>
  <si>
    <t xml:space="preserve">Listados de asistencia y Presentación Power Point
Pantallazos de publicaciones
Documento con los resultados del test
Encuesta e informe
Correo electrónico de socialización
 Cronograma de actividades del Código de integridad 
Presentación en power point
Listas de asistencia
</t>
  </si>
  <si>
    <t>PAI-2023-082</t>
  </si>
  <si>
    <t xml:space="preserve"> Cierre de 8 acciones:
PMAI-2022-006
PMAI-2021-142
PMAI-2021-141
PMAI-2021-138
PMAI-2021-137
PMAI-2021-003
PMCB-2021-078
PMAI-2020-023</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</si>
  <si>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</si>
  <si>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</si>
  <si>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</si>
  <si>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PAI-2023-083</t>
  </si>
  <si>
    <t>1. Realizar la intervención archivística  de la serie Historias Laborales de acuerdo con la formulación del PINAR.</t>
  </si>
  <si>
    <t>111  Cajas Intervenidas del proceso Gestion del Desarrollo Humano</t>
  </si>
  <si>
    <t>Formato Único de Inventario Documental (FUID) de Archivo de Historias Laborales debidamente diligenciado</t>
  </si>
  <si>
    <t>Plan Institucional de Archivo - PINAR</t>
  </si>
  <si>
    <t>GD</t>
  </si>
  <si>
    <t>PAI-2023-084</t>
  </si>
  <si>
    <t>2. Realizar la intervención archivística del 25% del FDAC de la Oficina Asesora Jurídica, de acuerdo con la formulación del PINAR.</t>
  </si>
  <si>
    <t>90 Cajas Intervenidas (Vigencia 2014)
135 Cajas intervenidas (Vigencia 2017)</t>
  </si>
  <si>
    <t>Formato Único de Inventario Documental (FUID) de Archivo de Oficina Asesora Jurídica debidamente diligenciado</t>
  </si>
  <si>
    <t>PAI-2023-085</t>
  </si>
  <si>
    <t>3. Realizar la identificación del 25% del Fondo Documental Acumulado ubicado en el archivo central, mediante aplicación de Tablas de Valoración Documental TVD,  de acuerdo con la formulación del PINAR.</t>
  </si>
  <si>
    <t>2263 Cajas Identificadas por medio de aplicación de TVD</t>
  </si>
  <si>
    <t>Formato Único de Inventario Documental (FUID) de Archivo Fondo Documental Acumulado debidamente diligenciado</t>
  </si>
  <si>
    <t>PAI-2023-086</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</si>
  <si>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</si>
  <si>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50% de la intervención de los expedientes identificados para conservación total</t>
  </si>
  <si>
    <t>Formato Único de Inventario Documental (FUID) de las Series Documentales Objeto de Conservación Total debidamente diligenciado</t>
  </si>
  <si>
    <t>PAI-2023-087</t>
  </si>
  <si>
    <t>5. Realizar  visitas de seguimiento y control a cada uno de los archivos de gestión de las Unidades de Protección Integral (UPIS) y dependencias administrativas del instituto.</t>
  </si>
  <si>
    <t>Cumplimiento 100% del cronograma de visitas</t>
  </si>
  <si>
    <t xml:space="preserve">Actas de visita con listados de Asistencia
Cronograma de visitas
</t>
  </si>
  <si>
    <t>PAI-2023-088</t>
  </si>
  <si>
    <t>6. Ejecutar las estrategias establecidas en el Plan de Conservación Documental contemplado en el Sistema Integrado de Conservación (SIC) para la vigencia 2023 y en cumplimiento con el acuerdo 006 del 2014.</t>
  </si>
  <si>
    <t>Ejecutar el 50% del cronograma del Plan de Conservación Documental programado para la vigencia 2023</t>
  </si>
  <si>
    <t>Matriz de Seguimiento de Plan de Conservación Documental junto con evidencias</t>
  </si>
  <si>
    <t>Plan Institucional de Archivo - PINAR. Sistema Integrado de Conservación.</t>
  </si>
  <si>
    <t>PAI-2023-090</t>
  </si>
  <si>
    <t>8. Actualizar los procedimientos, formatos, instructivos, manuales y caracterización.</t>
  </si>
  <si>
    <t>Documentos actualizados</t>
  </si>
  <si>
    <t xml:space="preserve">Acta de diagnóstico de identificación de documenbtos a actualizar
Correos de oficializacion y documentacion SIGID
</t>
  </si>
  <si>
    <t>PAI-2023-091</t>
  </si>
  <si>
    <t xml:space="preserve"> Realizar actividades  para el fortalecimiento de la política de Gestión Documental del plan de adecuacion y la estrategia de transparencia del PAAC</t>
  </si>
  <si>
    <t xml:space="preserve">100% de las actividades programadas </t>
  </si>
  <si>
    <t xml:space="preserve">Politica oficializada en el SIGID
Inventarios documentales
1 protocolo de digitalización
Actas de Transferencias Documentales e Informe Final
Plan de Transferencias Secundarias
"Plan de trabajo de eliminación documental
Cronograma de eliminación documental"
Tablas de Valoración Documental
 tablas de valoración actualizadas, convalidadas y publicadas
</t>
  </si>
  <si>
    <t>PAI-2023-092</t>
  </si>
  <si>
    <t xml:space="preserve"> Cierre de 15 acciones:
PMAI-2022-060
PMAI-2021-053
PMAI-2021-052
PMAI-2021-049
PMAI-2021-047
PMAI-2021-046
PMAI-2021-045
PMAI-2021-044
PMAI-2021-043
PMAI-2021-042
PMAI-2021-041
PMAI-2021-040
PMVD-2021-002
PMCB-2021-058
PMCB-2021-052</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</si>
  <si>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</si>
  <si>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</si>
  <si>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</si>
  <si>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PAI-2023-093</t>
  </si>
  <si>
    <t>1. Actualizar el Plan de Sostenibilidad Contable para aprobación ante Comité de Sostenibilidad Contable y posteriormente socialización y publicación</t>
  </si>
  <si>
    <t>Plan de Sostenibilidad Contable actualizado</t>
  </si>
  <si>
    <t>Plan de Sostenibilidad Contable actualizado, socializado y publicado</t>
  </si>
  <si>
    <t>GF</t>
  </si>
  <si>
    <t>Gerencia Financiera</t>
  </si>
  <si>
    <t>PAI-2023-094</t>
  </si>
  <si>
    <t>2. Realizar seguimiento trimestral, sobre los saldos recíprocos con los diferentes convenios en el proyecto 7726, a reportar en forma conciliada con los entes con quienes se han celebrado.</t>
  </si>
  <si>
    <t>12 reportes de legalizaciones y/o cuentas por cobrar</t>
  </si>
  <si>
    <t>Reportes de legalizaciones y/o cuentas por cobrar</t>
  </si>
  <si>
    <t>PAI-2023-095</t>
  </si>
  <si>
    <t>3. Realizar el seguimiento mensual a las cuentas por cobrar de convenios y sanciones disciplinarias a las áreas correspondientes</t>
  </si>
  <si>
    <t>12 memorandos cuentas por cobrar
7 memorandos responsabilidad
2 mesas de trabajo con la oficina jurídica para aclarar la información correspondiente a sentencias judiciales</t>
  </si>
  <si>
    <t>Memorandos cuentas por cobrar
Memorandos responsabilidad
Mesas de trabajo para aclaración de sentencias judiciales con la oficina juridica</t>
  </si>
  <si>
    <t>PAI-2023-096</t>
  </si>
  <si>
    <t>4. Actualización y publicación del Manual de Políticas Contables y el anexo un (1) Manual Operativo Contable</t>
  </si>
  <si>
    <t>1  Manual de Políticas Contables y el anexo, 1 Manual Operativo Contable actualizados</t>
  </si>
  <si>
    <t>Manual de Políticas Contables y el anexo, 1 Manual Operativo Contable actualizados y correos de oficialización</t>
  </si>
  <si>
    <t>PAI-2023-097</t>
  </si>
  <si>
    <t>5.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</si>
  <si>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</si>
  <si>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</si>
  <si>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PAI-2023-098</t>
  </si>
  <si>
    <t>7. Revisar, crear y/o actualizar la caracterización, manuales, procedimientos, instructivos y demás documentos correspondientes al proceso de Gestión Financiera</t>
  </si>
  <si>
    <t>Correos a MiPG de oficialización de documentos.
Caracterización, manuales, procedimientos instructivos y demás documentos actualizados.</t>
  </si>
  <si>
    <t>Fortalecimiento de procesos</t>
  </si>
  <si>
    <t>PAI-2023-099</t>
  </si>
  <si>
    <t xml:space="preserve"> Cierre de 4 acciones:
PMCB-2022-049
PMCB-2022-027
PMAI-2021-055
PMAI-2019-087-3</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</si>
  <si>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</si>
  <si>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</si>
  <si>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</si>
  <si>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PAI-2023-100</t>
  </si>
  <si>
    <t>1. Realizar capacitaciones a funcionarios y contratistas, en lo relacionado a las politicas de  prevención del daño antijuridico, expedidos por el comité de conciliación.</t>
  </si>
  <si>
    <t>Cuatro (4) capacitaciones</t>
  </si>
  <si>
    <t>Presentación y Registro de Asistencia</t>
  </si>
  <si>
    <t>Gestión Jurídica</t>
  </si>
  <si>
    <t>GJ</t>
  </si>
  <si>
    <t>Oficina Jurídica</t>
  </si>
  <si>
    <t>OJ</t>
  </si>
  <si>
    <t>PAI-2023-101</t>
  </si>
  <si>
    <t xml:space="preserve">2.Presentar al comité de conciliación las  fichas ténicas de los procesos judiciales y extrajudiciales,  los análisis de la litigiosidad  y las actas del comité de conciliación y defensa judicial, para revisión.
</t>
  </si>
  <si>
    <t xml:space="preserve">100%
</t>
  </si>
  <si>
    <t xml:space="preserve">Actas de comité </t>
  </si>
  <si>
    <t>PAI-2023-102</t>
  </si>
  <si>
    <t>3.Presentar semestralmente al comité de conciliación, el estado de los procesos judiciales y extrajudiciales, de los cuales hace parte la entidad (SIPROJ) y Realizar seguimiento a la gestión de los apoderados, frente a los procesos judiciales y extrajudiciales</t>
  </si>
  <si>
    <t>dos informes presentados al comite al año</t>
  </si>
  <si>
    <t>Actas de comité, Informe formato Excel del SIPROJ</t>
  </si>
  <si>
    <t>PAI-2023-103</t>
  </si>
  <si>
    <t>5. Revisarlos Mapas de riesgo de gestión y corrupción del proceso de Gestión Juridica y determinar su ajuste conforme lo dispuesto en la Politica del daño Antijuridico.</t>
  </si>
  <si>
    <t>Dos Mapas de riesgos actualizados (corrupción y gestión)</t>
  </si>
  <si>
    <t>Mapas de riesgos de corrupción y gestión actualizados</t>
  </si>
  <si>
    <t>PAI-2023-104</t>
  </si>
  <si>
    <t>6. Evaluar la procedencia de la acción de repetición, en razón a los procesos judiciales fallados en contra de la entidad.</t>
  </si>
  <si>
    <t>Evaluar todos los procesos que hayan sido fallados en contra en la vigencia</t>
  </si>
  <si>
    <t>Acta de comité de conciliación</t>
  </si>
  <si>
    <t>PAI-2023-105</t>
  </si>
  <si>
    <t>7. Presentar informe de procedencia y llamamiento en garantía al comité de conciliación</t>
  </si>
  <si>
    <t>Evaluar la procedencia del llamamiento en garantia por parte del comité de conciliación</t>
  </si>
  <si>
    <t xml:space="preserve">Monitoreo de los planes de mejoramiento  
</t>
  </si>
  <si>
    <t>PAI-2023-107</t>
  </si>
  <si>
    <t>9.Realizar monitoreo al Plan de Mejoramiento</t>
  </si>
  <si>
    <t>PMAI-2021-130
PMAI-2021-132</t>
  </si>
  <si>
    <t xml:space="preserve">Matriz de excel de reporte
Pantallazo de cargue en drive de las evidencias
</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</si>
  <si>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</si>
  <si>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</si>
  <si>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</si>
  <si>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PAI-2023-108</t>
  </si>
  <si>
    <t xml:space="preserve">Realizar una (1) capacitaciòn y 10 Tip`s disciplinarios en materia disciplinaria a los servidores del instituto.
</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</si>
  <si>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</si>
  <si>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</si>
  <si>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IJPD</t>
  </si>
  <si>
    <t>Oficina de Control Disciplinario Interno</t>
  </si>
  <si>
    <t>OCDI</t>
  </si>
  <si>
    <t>PAI-2023-109</t>
  </si>
  <si>
    <t xml:space="preserve"> Realizar una (1) capacitaciòn teniendo en cuenta la encuesta de percepción realizada en la vigencia 2022, respecto los temas de menor conocimiento en materia disciplinaria.</t>
  </si>
  <si>
    <t xml:space="preserve">1 capacitaciòn </t>
  </si>
  <si>
    <t>1. Listado de asistencia de la capacitaciòn realizada. 
2. Presentación de la capacitaciòn realizada.</t>
  </si>
  <si>
    <t>PAI-2023-110</t>
  </si>
  <si>
    <t>Realizar la actualización o creaciòn de la documentaciòn del SIGID del proceso de Instrucción y Juzgamiento de Prcoesos Disciplinarios.</t>
  </si>
  <si>
    <t>Manual Operativo, Procedimiento 002 DENUNCIAS POR ACTOS DE CORRUPCION A-CID-PR-002 y ceaciòn de Formatos
Correo electronico de oficialización de MIPG.</t>
  </si>
  <si>
    <t>PAI-2023-111</t>
  </si>
  <si>
    <t>Realizar el análisis jurídico de las denuncias, quejas e informes allegados a la Oficina de Control Disciplinario Interno, determinando la viabilidad del inicio de la actuación disciplinaria para la vigencia 2023</t>
  </si>
  <si>
    <t>1. Registro de asistencia del acta del comité de análisis de quejas. (según demanda) y matrix de Excel de procesos Disciplinarios con  vigencia 2023 (teniendo en cuenta la reserva de las actuaciones disciplinarias)</t>
  </si>
  <si>
    <t xml:space="preserve">
Formulacion y segumiento al plan de adecuacion a partir de los autodiagnosticos y recomendaciones del FURAG
Seguimiento mensual a la actualizacion de la documentacion (Mes vencido)
Mesas de trabajo con los procesos para la revision de la documentacion a actualizar
Ejecución de actividades para el fortalecimiento de políticas del MIPG
Ejecución de actividades para el seguimiento a la gestión insttucional a través de las herramientas de gestión creadas por la OAP</t>
  </si>
  <si>
    <t>PAI-2023-113</t>
  </si>
  <si>
    <t>Realizar actividades del proceso de  Seguimiento y Mejoramiento a la Gestión para el fortalecimiento de la política de Transparencia  y cumplimiento de la ley 1712 de 2014</t>
  </si>
  <si>
    <t>Actualización del Link de transparecia
Indicadores formulados y aprobados
Seguimiento a los indicadores de transparencia</t>
  </si>
  <si>
    <t>Hoja de indicadores para medir el cumplimiento de la Política de Transparencia
Informe seguimiento a los indicadores de la política de transparencia</t>
  </si>
  <si>
    <t xml:space="preserve">Transparencia </t>
  </si>
  <si>
    <t>SMG</t>
  </si>
  <si>
    <t>Formulacion y segumiento al plan de adecuacion a partir de los autodiagnosticos y recomendaciones del FURAG
Seguimiento mensual a la actualizacion de la documentacion (Mes vencido)
Mesas de trabajo con los procesos para la revision de la documentacion a actualizar
Ejecución de actividades para el fortalecimiento de políticas del MIPG
Ejecución de actividades para el seguimiento a la gestión insttucional a través de las herramientas de gestión creadas por la OAP</t>
  </si>
  <si>
    <t>PAI-2023-114</t>
  </si>
  <si>
    <t>Realizar pieza comunicativa para dar a conocer los resultados del plan de acción,  para el fortalecimiento de la politica de la politica de  Rendición de Cuentas</t>
  </si>
  <si>
    <t>1 pieza</t>
  </si>
  <si>
    <t>Pieza comunicativa
Correo electronico</t>
  </si>
  <si>
    <t xml:space="preserve">Rendicion de cuentas </t>
  </si>
  <si>
    <t>PAI-2023-115</t>
  </si>
  <si>
    <t>Realizar actividades del proceso de  Seguimiento y Mejoramiento a la Gestión, para el fortalecimiento de las política de   tramites y  Seguimiento y evaluación del desempeño institucional</t>
  </si>
  <si>
    <t>Matriz de Excel de reporte
Mapas de riesgos formulados
Informes de seguimiento a la gestion realizada a las sugerencias ciudadanas recibidas.
Manual para la Administración del Riesgo actualiazado con los lineamientos que se deben seguir al momento de que se materialice un riesgo</t>
  </si>
  <si>
    <t>planeacion  institucional 
Trámites</t>
  </si>
  <si>
    <t>PAI-2023-116</t>
  </si>
  <si>
    <t xml:space="preserve">  Realizar actividades del proceso de Seguimiento y mejoramiento a la Gestión,  para el fortalecimiento de la política de Control Interno</t>
  </si>
  <si>
    <t>"Acta de comité
Preentación realizada"
"Plan Anticorrupción formulado y aprobado
Informes de seguimiento al cumplimiento del PAAC"</t>
  </si>
  <si>
    <t>PAI-2023-117</t>
  </si>
  <si>
    <t>Desarrollar actividades que permitan avanzar en la formulación y cumplimiento de  la estrategia  Gestión del riesgo  y transparencia del PAAC</t>
  </si>
  <si>
    <t>Borrador Programa 2024 formulado
"mapas de riesgos ajustados
Actas de ajustes realizados"
Mapas de riesgos formulados
"Acta de comité
Preentación realizada"
1 circular
2 informes
3 infomes
Matriz de riesgos 
Mapas de riesgos actualizados
Mapas de riesgos aprobados
Mapas de riesgos publicados en pagina web
Mapas de riesgos publicados en pagina web</t>
  </si>
  <si>
    <t>Gestión del riesgo 
Transparencia</t>
  </si>
  <si>
    <t>Son todas las acciones que se desarrollan al interior de la entidad con el fin de lograr el cierre efectivo de los planes de mejoramiento producto de las auditorias internas y externas realizadas al IDIPRON</t>
  </si>
  <si>
    <t>Mesas de trabajo para la formulación de los planes de mejoramiento
Monitoreo de los planes de mejoramiento
Presentación de resultados en el Comité Institucional de Gestión y Desempeño</t>
  </si>
  <si>
    <t>PAI-2023-118</t>
  </si>
  <si>
    <t>Socializar con los procesos la metodología para la atención de organos de control externos e internos</t>
  </si>
  <si>
    <t>Una socialización con los procesos</t>
  </si>
  <si>
    <t>Presentación realizada
Listas de asistencia</t>
  </si>
  <si>
    <t>PAI-2023-119</t>
  </si>
  <si>
    <t xml:space="preserve"> Cierre de 3 acciones:
PMAI-2020-049
PMAI-2020-045
PMAI-2020-043</t>
  </si>
  <si>
    <t>Implementar un modelo de servicio para el instituto</t>
  </si>
  <si>
    <t>Fortalecer el servicio de atención a la  ciudadanía bajo los principios de una atención digna, efectiva, de calidad, oportuna, cálida y confiable dando cumplimiento a la política publica distrital de servicio al ciudadano y CONPES distrital 03</t>
  </si>
  <si>
    <t>Son acciones encaminadas a que todos los funcionarios de la entidad tengan conocimiento y apliquen los protocolos de atención a la ciudadanía conforme a la política publica distrital de servicio al ciudadano y CONPES distrital 03</t>
  </si>
  <si>
    <t>Capacitaciones en protocolos de atención a la ciudadanía, ley 1755 del 2015 y a la 
 Guía para la evaluación de calidad y calidez de las respuestas emitidas a las peticiones ciudadanas y manejo del sistema distrital para la gestión de peticiones ciudadanas de la Alcaldía Mayor de Bogotá. 
Actualización de los documentos conforme a la normatividad vigente
Informes de seguimiento y alertas frente a la gestión de las peticiones ciudadanas
Propender por el cumplimiento de la accesibilidad en los puntos de atención a la ciudadanía</t>
  </si>
  <si>
    <t>PAI-2023-120</t>
  </si>
  <si>
    <t>1. Capacitar a los funcionarios y contratistas en el uso funcional del aplicativo del SDQS, realizar  1 capacitación semestral</t>
  </si>
  <si>
    <t>Dos (2) capacitaciones</t>
  </si>
  <si>
    <t>Listados de asistencia</t>
  </si>
  <si>
    <t>servicio al ciudadano</t>
  </si>
  <si>
    <t>Servicio a la ciudadanía</t>
  </si>
  <si>
    <t>SC</t>
  </si>
  <si>
    <t>PAI-2023-121</t>
  </si>
  <si>
    <t xml:space="preserve">2. Capacitar en temas de servicio al equipo de atención a la ciudadanía </t>
  </si>
  <si>
    <t>Tres (3) capacitaciones</t>
  </si>
  <si>
    <t xml:space="preserve">Listados de asistencia y actas de reunión
Presentaciones power point </t>
  </si>
  <si>
    <t>PAI-2023-122</t>
  </si>
  <si>
    <t xml:space="preserve">3. Propiciar un dialogo de doble vía en tiempo real con las comunidades en redes sociales del instituto a través de la atención del chat de Facebook y WhatsApp </t>
  </si>
  <si>
    <t>Atención a la ciudadanía a través de redes sociales y de WhatsApp.</t>
  </si>
  <si>
    <t xml:space="preserve">Pantallazos de chats de redes sociales y de WhatsApp </t>
  </si>
  <si>
    <t>Plan Anticorrupción y de Atención al Ciudadano</t>
  </si>
  <si>
    <t>PAI-2023-123</t>
  </si>
  <si>
    <t>4. Socializar  los pasos y canales para interponer denuncias de corrupción en la entidad a través de infografía</t>
  </si>
  <si>
    <t>Campaña socializada por email</t>
  </si>
  <si>
    <t>Email de socialización de la campaña</t>
  </si>
  <si>
    <t>PAI-2023-124</t>
  </si>
  <si>
    <t xml:space="preserve">5. Socializar los canales de atención existentes en la entidad en la jornada de inducción o reinducción al personal administrativo </t>
  </si>
  <si>
    <t>Una (1) jornada de inducción o reinducción</t>
  </si>
  <si>
    <t>PAI-2023-125</t>
  </si>
  <si>
    <t>7. Realizar actividades del proceso de atención al ciudadano de los componentes Mecanismos para mejorar la Atención al Ciudadano y Mecanismos para la transparencia y Acceso a la Información del Plan Auticorrupción y Atención al Ciudadano - PAAC</t>
  </si>
  <si>
    <t>Matriz de Excel de seguimiento al PAAC</t>
  </si>
  <si>
    <t>PAI-2023-126</t>
  </si>
  <si>
    <t xml:space="preserve"> Cierre de 10 acciones:
PMAMB-2022-005
PMAMB-2022-004
PMAMB-2022-002
PMAMB-2022-001
PMAI-2022-041
PMAI-2022-038
PMAI-2022-037
PMAI-2022-025
PMAI-2022-024
PMAI-2021-083</t>
  </si>
  <si>
    <t>PAI-2023-127</t>
  </si>
  <si>
    <t xml:space="preserve"> Realizar actividades del proceso de Servicio a la ciudadanía   para el fortalecimiento de la política de servicio al ciudadano</t>
  </si>
  <si>
    <t>4 informes; (3 trimestrales y 1 bimestral)  de los requerimientos presentados por la ciudadanía.
Listados de asistencia a eventos programados para la ciudadanía 
Listados de asistencia a capacitaciones para el  grupo de atención a la ciudadanía. 
Actas de reunión - Listados de asistencia 
Pantallazos de chats de redes sociales y de WhatsApp 
10 Informes de gestión en donde se encuentre la información de las solicitudes de información 
Email de socialización de la campaña
"Listados de asistencia y acta de reunión
 "</t>
  </si>
  <si>
    <t>Ampliar, diversificar y fortalecer los servicios de la oferta pedagógica del IDIPRON</t>
  </si>
  <si>
    <t>Fortalecimiento de la oferta pedagógica institucional para el mejoramiento de la atención a los AJ</t>
  </si>
  <si>
    <t xml:space="preserve">Fortalecer la oferta brindada por las áreas de servicios a los NNAJ.
</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</si>
  <si>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</si>
  <si>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</si>
  <si>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PAI-2023-128</t>
  </si>
  <si>
    <t>Realizar seguimiento al cumplimiento del cronograma 2023 de recomendaciones de ajuste a la oferta de cursos informales en talleres de formación para el trabajo 2022</t>
  </si>
  <si>
    <t>2 informe de seguimiento</t>
  </si>
  <si>
    <t>Acta de reunión que soporte la formulación el cronograma aprobado
2 Informe de seguimiento sore el cumplimiento del cronograma 
2 Seguimiento a la ejecución del cronograma</t>
  </si>
  <si>
    <t>Mejoramiento de los servicios sociales en el marco del Modelo pedagógico Institucional</t>
  </si>
  <si>
    <t>MSS</t>
  </si>
  <si>
    <t xml:space="preserve">Subdirección Lineamientos y Políticas </t>
  </si>
  <si>
    <t>SLP</t>
  </si>
  <si>
    <t>Gerencia de Capacidades y Derechos</t>
  </si>
  <si>
    <t>PAI-2023-129</t>
  </si>
  <si>
    <t xml:space="preserve">Verificar el cumplimiento del proceso de prestacion de servicios sociales </t>
  </si>
  <si>
    <t>1 Informe de verificación al cumplimiento del proceso de prestación de servicios sociales</t>
  </si>
  <si>
    <t>*(1) Acta y listados de reunión de concertación de visitas
*1 Informe de verificación 
*(1) Cronograma de visitas que contenga fechas, UPI, Territorios, temas a evaluar.
*Instrumentos de seguimiento y evaluación aplicado.</t>
  </si>
  <si>
    <t>Esta iniciativa tiene por objetivo adelantar acciones dirigidas a fortalecer la oferta con la que actualmente cuenta el Instituto propendiendo por la mejora del servicio, su pertinencia y efectos en los beneficiarios. En el caso de la vigencia se hacen los esfuerzos en el pilotaje de la estrategia del componente de reducción de riesgos y por otra parte, la aplicación del cronograma de recomendaciones.</t>
  </si>
  <si>
    <t xml:space="preserve">Informe de resultados cuantitativos y cualitativos de la implementación del componente de reducción de riesgos y daños con prospectiva para el 2023
Cronograma vigencia 2023 ejecutado 
Revisar y actualizar documentación de cara a fortalecer lass ofertas brindadas.
</t>
  </si>
  <si>
    <t>PAI-2023-130</t>
  </si>
  <si>
    <t xml:space="preserve">Avanzar en la creación de la documentación que soporte el proceso </t>
  </si>
  <si>
    <t>3  Documentos creados para el proceso</t>
  </si>
  <si>
    <t xml:space="preserve">*(1)Caracterización 
*(1) Manual 
*(1) Procedimiento 
</t>
  </si>
  <si>
    <t>PAI-2023-131</t>
  </si>
  <si>
    <r>
      <t xml:space="preserve">Realizar seguimiento al cumplimiento de las herramientas de gestión </t>
    </r>
    <r>
      <rPr>
        <strike/>
        <sz val="10"/>
        <rFont val="Arial"/>
        <family val="2"/>
      </rPr>
      <t xml:space="preserve"> </t>
    </r>
  </si>
  <si>
    <t>seguimiento a las herramientas de Gestión</t>
  </si>
  <si>
    <t>*(1)Cronograma de reuniones
*(2)Actas y listados de reuniones
*Informes de seguimiento a las herramientas (mensuales)</t>
  </si>
  <si>
    <t>PAI-2023-132</t>
  </si>
  <si>
    <t>Adelantar las acciones pertinentes para el  cierre de las acciones de los planes de mejoramiento, que se encuentran abiertas  y  con fecha maxima de finalizacion  a 31-12-2022</t>
  </si>
  <si>
    <t xml:space="preserve"> Cierre de 2 acciones:
PMAI-2022-015
PMAI-2022-014</t>
  </si>
  <si>
    <t xml:space="preserve">Fortalecer  la gestión del conocimiento de la entidad en la atención y prevención de las diversas dinámicas de la calle que afecta a los niños, niñas, adolescentes y jóvenes </t>
  </si>
  <si>
    <t>Fortalecimiento de los sistemas de información misional y territorial del IDIPRON</t>
  </si>
  <si>
    <t>Realizar lecturas territoriales descriptivas en las 20 localidades de Bogotá a través de la implementación del SITI.</t>
  </si>
  <si>
    <t>Acciones de recolección de información en el SITI, para la construcción del documento que contiene la descripción por localidad de acuerdo con los registros del SITI</t>
  </si>
  <si>
    <t>Verificar de los registros.
Realizar reportes mensuales de los registros
Realizar apoyo en territorio para el registro de la información
Realizar informes descriptivos</t>
  </si>
  <si>
    <t>PAI-2023-133</t>
  </si>
  <si>
    <t xml:space="preserve">Realizar la socialización de las lecturas ante el comité de gestión y desempeño y los equipos territoriales </t>
  </si>
  <si>
    <t xml:space="preserve">Realizar (1) una presentación de socialización de  las lecturas por semestre </t>
  </si>
  <si>
    <t xml:space="preserve">Mapas y presentación de las lecturas terrerritoriales </t>
  </si>
  <si>
    <t>Gestión del conocimiento y la innovación</t>
  </si>
  <si>
    <t>GCI</t>
  </si>
  <si>
    <t>Fortalecimiento del área de investigaciones como centro de investigación, innovación, ciencia y pensamiento</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</si>
  <si>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</si>
  <si>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</si>
  <si>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</si>
  <si>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PAI-2023-134</t>
  </si>
  <si>
    <t xml:space="preserve">Promover y acompañar a los procesos en la documentación de sus lecciones aprendidas </t>
  </si>
  <si>
    <t xml:space="preserve">Lograr que el 20% de los procesos documenten  minimo una lección aprendida </t>
  </si>
  <si>
    <t xml:space="preserve">Pieza de promoción de las lecciones aprendidas documentadas por los procesos y las infografias </t>
  </si>
  <si>
    <t>PAI-2023-135</t>
  </si>
  <si>
    <t>Apoyar en la construcción del informe de cierre la gestión del IDIPRON</t>
  </si>
  <si>
    <t>Consolidar el  informe de gestión de la entidad , con la totalidad de los procesos.</t>
  </si>
  <si>
    <t xml:space="preserve">Informe de cierre de gestión de la entidad. </t>
  </si>
  <si>
    <t>PAI-2023-136</t>
  </si>
  <si>
    <t>Liderar la elaboración de mapas de conocimiento por cada proceso</t>
  </si>
  <si>
    <t xml:space="preserve"> 1 mapa de conocimiento  de la entidad</t>
  </si>
  <si>
    <t>1 Mapa de conocimiento en la hgerramienta definida por la entidad y  socialización del   mapa</t>
  </si>
  <si>
    <t xml:space="preserve">Gestión del Conocimiento </t>
  </si>
  <si>
    <t>PAI-2023-137</t>
  </si>
  <si>
    <t xml:space="preserve">Apoyar el desarrollo de la cátedra para la paz </t>
  </si>
  <si>
    <t xml:space="preserve">1 grupo transversal de conversación y transferencia del conocimiento </t>
  </si>
  <si>
    <t>1 Presentación para la socialización de  los resultados alcanzados en el grupo transversal de la cátedra para la paz</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</si>
  <si>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</si>
  <si>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</si>
  <si>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</si>
  <si>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PAI-2023-138</t>
  </si>
  <si>
    <t xml:space="preserve">Liderar la socialización de los estudios adelantados en el marco de las dinamicas de calle </t>
  </si>
  <si>
    <t>2 jornadas, una por semestre</t>
  </si>
  <si>
    <t xml:space="preserve">Memorias de las jornadas </t>
  </si>
  <si>
    <t>Son todas las acciones y actividades que conducen al mejoramiento continuo del modelo integrado de planeación y gestión MIPG</t>
  </si>
  <si>
    <t>PAI-2023-139</t>
  </si>
  <si>
    <t>Construcción de herramientas para la gestión del conocimiento y la innovación en el Instituto</t>
  </si>
  <si>
    <t>Construir 3 herramientas de gestión de conocimiento</t>
  </si>
  <si>
    <t>1 Manual de GESCO+i
1 formato para inventariar conocimiento tácito y expíicito de la entidad
1 procedimiento y 1 Herramienta estructurada para el registro de la gestión realizada por los contratistas</t>
  </si>
  <si>
    <t>PAI-2023-140</t>
  </si>
  <si>
    <t>Elaborar  el proceso para la elaboración de datos abiertos</t>
  </si>
  <si>
    <t>Construir 1 documento para la elaboración de datos abiertos.
Elaborar y procesar 1 capa geográfica. 
Realizar una reunión con IDECA.
Diligenciar 1 catálogo del IDECA.
Diligenciar 1 diccionario del IDECA</t>
  </si>
  <si>
    <t>1 Documento para la elaboración de datos abiertos
1 Capa geográfica en formato shape (.shp)</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</si>
  <si>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</si>
  <si>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</si>
  <si>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</si>
  <si>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PAI-2023-141</t>
  </si>
  <si>
    <t>Formulacion y seguimiento del PAA</t>
  </si>
  <si>
    <t>PAA
Envio al correo de la Gerencia de Contratación de los documentos del proceso según cronograqma
Minutas de contatos u ordenes de compra</t>
  </si>
  <si>
    <t>Plan Estratégico de Tecnologías de la Información y las Comunicaciones – PETI</t>
  </si>
  <si>
    <t>GT</t>
  </si>
  <si>
    <t>Ocina de Tecnologías de la Información y las Comunicaciones</t>
  </si>
  <si>
    <t>OTICS</t>
  </si>
  <si>
    <t>PAI-2023-142</t>
  </si>
  <si>
    <t>Realizar la implementación y seguimiento de la topología de red SDWAN en las diferentes sedes del IDIPRON .</t>
  </si>
  <si>
    <t>3 Informes de Seguimiento</t>
  </si>
  <si>
    <t>Tres (3) Informes de seguimiento e implementación de la red SDWAN</t>
  </si>
  <si>
    <t>PAI-2023-143</t>
  </si>
  <si>
    <t>Programar y ejecutar trimestralmente el plan de mantenimiento de la infraestructura tecnológica del IDIPRON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</si>
  <si>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</si>
  <si>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</si>
  <si>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</si>
  <si>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Fortalecer la gestióndel conocimiento de laentidad en la atención yprevención delas diversas dinámicasde la calle que afectaa los niños, niñas,adolescentes y jóvenes</t>
  </si>
  <si>
    <t>Fortalecimientode los sistemas deinformación misionaly territorial del IDIPRON</t>
  </si>
  <si>
    <t>Diseñar y desarrollar un nuevo sistema de información poblacional para la toma de decisiones</t>
  </si>
  <si>
    <t xml:space="preserve">Implementar un nuevo sistema de información misional acorde con el analisis de las necesidades documentadas  por las  por las  subdirección tecnica de lineamientos </t>
  </si>
  <si>
    <t>1. Cierre del SIMI 1.0.
2. Incrementar los desarrollos que permiten la captura de información misional de los beneficiarios de la entidad.
3. Implentar el Plan de Atención Individual y Familiar (PAIF) en el nuevo sistema de información misional.
4. Implentar el Seguimiento del PAIF en el nuevo sistema de información misional .
5. Generación de estadísticas en el nuevo sistema de informacion misional que orienten a la toma de decisiones .</t>
  </si>
  <si>
    <t>PAI-2023-144</t>
  </si>
  <si>
    <t>Desarrollar los formularios correspondientes al cuarto ciclo de proyecto SIMI</t>
  </si>
  <si>
    <t>Entrega para pruebas de Dieciocho (18) formularios desarrollados correspondientes al cuarto ciclo de proyecto SIMI</t>
  </si>
  <si>
    <t>PAI-2023-145</t>
  </si>
  <si>
    <t>Desarrollar la especificación técnica del Plan de Atención Individual y Familiar (PAIF).</t>
  </si>
  <si>
    <t>Entrega prueba especificación técnica del PAIF</t>
  </si>
  <si>
    <t>PAI-2023-146</t>
  </si>
  <si>
    <t>Realizar actividades para avanzar en las fases de diagnóstico y planificación del Modelo de Seguridad y Privacidad de la Información (MSPI) de la entidad.</t>
  </si>
  <si>
    <t>Documento con los  hallazgos encontrados en la prueba de vulnerabilidad  Técnica teniendo en  cuenta la "Guía No. 1 Metodología de pruebas de efectividad" dispuesta por MinTIC
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</si>
  <si>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</si>
  <si>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PAI-2023-147</t>
  </si>
  <si>
    <t>Realizar actividades para el fortalecimiento de la política de gobierno digital del proceso gestión de tics</t>
  </si>
  <si>
    <t>100% de cumplimiento en las actividades definidas en el plan de adecuacion y sostenibilidad</t>
  </si>
  <si>
    <t xml:space="preserve">
Un documento o procedimiento relacionado con la publicación y actualización de datos abiertos
Un directorio de TI
Avance ejecución actividades Plan de continuidad del negocio</t>
  </si>
  <si>
    <t xml:space="preserve">Gobierno Digital </t>
  </si>
  <si>
    <t>PAI-2023-148</t>
  </si>
  <si>
    <t xml:space="preserve"> Cierre de 6 acciones:
PMAI-2021-018
PMVD-2021-005
PMVD-2021-004
PMVD-2021-003
PMVD-2021-001
PMCB-2021-069</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</si>
  <si>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</si>
  <si>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</si>
  <si>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</si>
  <si>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</si>
  <si>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</si>
  <si>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PAI-2023-149</t>
  </si>
  <si>
    <t>Adelantar acciones encaminadas a la formulación del Plan de Atención Individual y Familiar (PAIF)</t>
  </si>
  <si>
    <r>
      <t xml:space="preserve">Generar los requerimientos pertinentes y adelantar las solicitudes de </t>
    </r>
    <r>
      <rPr>
        <strike/>
        <sz val="10"/>
        <rFont val="Arial"/>
        <family val="2"/>
      </rPr>
      <t xml:space="preserve"> </t>
    </r>
    <r>
      <rPr>
        <sz val="10"/>
        <rFont val="Arial"/>
        <family val="2"/>
      </rPr>
      <t xml:space="preserve"> desarrollo del Plan de Atención Individual y Familiar (PAIF) </t>
    </r>
  </si>
  <si>
    <t xml:space="preserve">Seis mesas de trabajo / actas y listados de asistencia
(3) Ajuste de formularios 
(1) Solicitud de Desarrollo </t>
  </si>
  <si>
    <t>DAL</t>
  </si>
  <si>
    <t xml:space="preserve">Subdirección de Lineamientos y Políticas </t>
  </si>
  <si>
    <t>PAI-2023-150</t>
  </si>
  <si>
    <t>Elaborar los documentos base para la prestación de los servicios sociales de la entidad en el marco del modelo pedagógico</t>
  </si>
  <si>
    <t xml:space="preserve">1 Portafolio de Servicios actualizado y oficializado a través de un brochure </t>
  </si>
  <si>
    <t>*(1) Caracterizacion del proceso misionales
*(7) Manuales de los componentes actualizados y oficializados
*(6) Documentos técnicos de servicios oficializados 
*(1) Brochure portafolio de servicios 
*Revisar el 30% de los documentos de Diseño (Documentos del Listado Maestro) y realizar la clasificación en las categorias actualizar, obsolescer, modificar, unificar. Basado en lo anterior, ejecutar la obsolencia de los documentos pertinentes.</t>
  </si>
  <si>
    <t>Fortalecimiento del modelo pedagógico</t>
  </si>
  <si>
    <t>Apropiar institucionalmente el modelo pedagógico.</t>
  </si>
  <si>
    <t>Esta I.E. tiene por objetivo generar espacios para que el talento humano de la entidad conozca, apropie e interiorice el Modelo Pedagógico del Siglo XXI</t>
  </si>
  <si>
    <t xml:space="preserve">Capacitaciones realizadas a talento humano de la entidad.
</t>
  </si>
  <si>
    <t>PAI-2023-151</t>
  </si>
  <si>
    <t>Divulgacion del Modelo Pedagógico en el Talento Humano relacionado con la operación del Instituto</t>
  </si>
  <si>
    <t>20% de colaboradores que participan en las jornadas de divulgación.</t>
  </si>
  <si>
    <t xml:space="preserve">
*3 Capacitaciones sobre el nuevo modelo pedagógico /3  ejercicios de aplicación de encuestas al final de la capacitación / 3  ejercicios de aplicación de Actas, listado de asistencia, presentación de la capacitación, link de la encuesta, captura de pantalla del correo de invitación a la capacitación.
*(1) Divulgación con pieza comunicativa del Modelo Pedagógico del IDIPRON, en articulación con comunicaciones / correos de solicitud / capturas de pantalla de la divulgación por los medios acordados</t>
  </si>
  <si>
    <t xml:space="preserve">Indicador de gestión implementado de reducción de riesgos y daños.
Cronograma resultado de informe de recomendaciones 2022 ,vigencia 2023 actualizado.
Mejoramiento a través de las PQRS.
</t>
  </si>
  <si>
    <t>PAI-2023-152</t>
  </si>
  <si>
    <t>Implementar propuesta de innovación del componente  de acompañamiento en reducción de riesgos y daños de consumos de SPA legales e ilegales con  población en riesgo o habitabilidad de calle".</t>
  </si>
  <si>
    <t>100% cumplimiento del plan de trabajo para la implementación de la propuesta.</t>
  </si>
  <si>
    <t xml:space="preserve">*(1) Plan de trabajo de implementación de la propuesta (matriz de momentos para la implementación)
*Evidencias del cumplimiento </t>
  </si>
  <si>
    <t>Ampliar y diversificar la oferta de servicios de la entidad</t>
  </si>
  <si>
    <t xml:space="preserve">Desarrollar acciones encaminadas a ampliar la oferta de servicios dirigida a NNAJ
</t>
  </si>
  <si>
    <t>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t>
  </si>
  <si>
    <t xml:space="preserve">
• Manuales de Componentes</t>
  </si>
  <si>
    <t>PAI-2023-153</t>
  </si>
  <si>
    <t xml:space="preserve">Elaborar los lineamientos del Centro Educación para el Trabajo y Desarrollo Humano, dinamizada por los Contextos Pedagógicos y Componentes de Derecho. </t>
  </si>
  <si>
    <t>Un (1) documento elaborado</t>
  </si>
  <si>
    <t>Un (1) documento de lineamiento técnico actualizado y oficializado.</t>
  </si>
  <si>
    <t>• Manuales de Componentes</t>
  </si>
  <si>
    <t>PAI-2023-154</t>
  </si>
  <si>
    <t>Diseño, formulación y oficialización del manual operativo del componente de servicio Depor Vida.</t>
  </si>
  <si>
    <t>Un (1) documento tipo manual creado.</t>
  </si>
  <si>
    <t>Manual de área de servicio creada y oficializada en sistema de información institucional.</t>
  </si>
  <si>
    <t>PAI-2023-155</t>
  </si>
  <si>
    <t>Diseño, formulación y oficialización del manual operativo y la oferta del componente de  servicio Arte y Cultura</t>
  </si>
  <si>
    <t>Un (1) documento tipo manual creado y oficializado.</t>
  </si>
  <si>
    <t>PAI-2023-156</t>
  </si>
  <si>
    <t>Realizar actividades para el fortalecimiento de la dimensión  direccionamiento estratégico  del MIPG mediante solicitud de programación de capacitaciones y formulación de herramientas de gestión</t>
  </si>
  <si>
    <t>100% de formulación de las herramientas de gestión del proceso de modelo pedagógico para la vigencia  2023</t>
  </si>
  <si>
    <t xml:space="preserve">
*Matriz de Formulación  Plan de acción, indicadores, mapas de riesgos y  PAAC vigencia  2023 aprobada por la OAP
*Acta de comité de aprobacion Plan de acción, indicadores, mapas de riesgos y  PAAC vigencia 2023
</t>
  </si>
  <si>
    <t xml:space="preserve">Talento humano 
Direccionamiento estratégico </t>
  </si>
  <si>
    <t>PAI-2023-157</t>
  </si>
  <si>
    <t>Realizar actividades para el fortalecimiento  de la dimensión de control interno,  a traves de la atención de auditorias (Internas y externas) y  Formulación de planes de mejoramiento.</t>
  </si>
  <si>
    <t xml:space="preserve">100% de planes de mejoramiento formulados
  </t>
  </si>
  <si>
    <t xml:space="preserve">Memorando de envio de plan de mejoramiento a la OCI
</t>
  </si>
  <si>
    <t>Control interno</t>
  </si>
  <si>
    <t>PAI-2023-158</t>
  </si>
  <si>
    <t>Realizar actividades del proceso de Diseño y Adopción de Lineamientos  para el fortalecimiento de la política  y estrategia de Trámites</t>
  </si>
  <si>
    <t>100% de las actividades programadas en el  PAAC y el plan de adecuacion y sostenibilidad</t>
  </si>
  <si>
    <t>Evidencias de correos enviados, Piezas comunicacionales, Evidencia fotográfica. 
Pantallazo del link en la página web</t>
  </si>
  <si>
    <t>Trámites</t>
  </si>
  <si>
    <t>Incrementar la participación de los grupos de interés y valor en la gestión de la entidad</t>
  </si>
  <si>
    <t xml:space="preserve">Implemementación del Plan Institucional de Participación Ciudadana </t>
  </si>
  <si>
    <t>PAI-2023-166</t>
  </si>
  <si>
    <t>Hacer seguimiento mensual a la participación del Instituto en las instancias y escenarios Distritales y locales</t>
  </si>
  <si>
    <t xml:space="preserve">10 seguimientos </t>
  </si>
  <si>
    <t xml:space="preserve">*correos electrónicos con matriz de seguimiento diligenciada, mes vencido.
*Actas y listados de asistencia de participación en cada instancia y escenario Distrital y Local de participación del instituto de manera mensual.
* (1) Informe Cuantitativo de seguimiento  </t>
  </si>
  <si>
    <t xml:space="preserve">Plan Institucional de Participación Ciudadana </t>
  </si>
  <si>
    <t>PAI-2023-159</t>
  </si>
  <si>
    <t>Realizar procesos formativos sobre Participación Ciudadana, Rendición de Cuentas y Autogobierno dirigidos a población beneficiaria y grupos de valor del IDIPRON</t>
  </si>
  <si>
    <t xml:space="preserve">4 procesos formativos alcance de 
100 beneficiarios </t>
  </si>
  <si>
    <t>Elaboracion de un documento metodologico para desarrollar el proceso formativo
*(4) Procesos formativos, con actas y listados de  participación de la población.
*(4) Encuestas de satisfacción. 
*Material usado en la aplicación de los talleres</t>
  </si>
  <si>
    <t xml:space="preserve">Gerencia de Capacidades y Derechos </t>
  </si>
  <si>
    <t>PAI-2023-160</t>
  </si>
  <si>
    <t>Realizar el proceso formativo con los equipos de trabajo que representa al instituto en las instancias y escenarios Distritales y Locales</t>
  </si>
  <si>
    <t xml:space="preserve">2 capacitaciones alcance de 
30 funcionarios </t>
  </si>
  <si>
    <t>Elaboracion de un documento metodologico para desarrollar el proceso formativo
*(2) Actas y listados.
*(1) Presentación.</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</si>
  <si>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</si>
  <si>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</si>
  <si>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</si>
  <si>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</si>
  <si>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</si>
  <si>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PAI-2023-161</t>
  </si>
  <si>
    <t xml:space="preserve"> Elaborar, revisar y hacer recomendaciones a los documentos asociados al adelanto del portafolio de servicios, para ajustarlos según los lineamientos de política pública e implementación del Enfoque de Género y Diferencial en el Instituto.</t>
  </si>
  <si>
    <t xml:space="preserve">8 Documentos intervenidos </t>
  </si>
  <si>
    <t xml:space="preserve">*(1) Documento actualizado y oficializado"REPRESENTACIÓN DISTRITAL Y LOCAL FORTALECIMIENTO A LA IMPLEMENTACIÓN DE POLÍTICAS PÚBLICAS POBLACIONALES" 
*(6) Revisión y recomendaciones asociados a las Politicas Públicas/ 6 documentos técnicos de sevicios
 *(1) Revisión y recomendaciones Caracterización del proceso de Diseño y Lineamientos para la prestación de los servicios sociales </t>
  </si>
  <si>
    <t>PAI-2023-162</t>
  </si>
  <si>
    <t>Implementar los planes de acción y la normatividad vigente de las Políticas Públicas Poblacionales que impactan la población beneficiara del IDIPRON</t>
  </si>
  <si>
    <t>100% De implementación de los planes de acción de las politicas</t>
  </si>
  <si>
    <t xml:space="preserve">*(4) Procesos formativos en  actividades pedagógicas (2 jornadas con el Talento Humano del Instituto) y (2 jornadas con los grupos de valor NNAJ), en temas asociados a las políticas públicas poblaciones y Enfoque de Género y Diferencial / Actas y listados, herramientas o instrumentos didácticos de implementación./Subir información al SIMI de las jornadas con los NNAJ
 planes de acción de las politicas con el seguimiento enviado a las mesas técnicas  
</t>
  </si>
  <si>
    <t>PAI-2023-163</t>
  </si>
  <si>
    <t>Hacer seguimiento a los planes de acción y la normatividad vigente de las Políticas Públicas Poblacionales que impactan la población beneficiara del IDIPRON</t>
  </si>
  <si>
    <t>Generar alertas trimestrales en el marco del seguimiento a la implementación de acciones de las políticas públicas poblacionales.</t>
  </si>
  <si>
    <t>*Tablero de control (avances y final) 
*Informes bimestrales cualitativo de las alertas generadas por el cumplimiento del tablero de control</t>
  </si>
  <si>
    <t>PAI-2023-164</t>
  </si>
  <si>
    <t xml:space="preserve"> Cierre de 20 acciones:
PMAI-2022-017
PMAI-2022-013
PMAI-2022-011
PMAI-2022-010
PMAI-2021-133
PMAI-2021-123
PMAI-2021-108
PMAI-2021-106
PMAI-2021-102
PMAI-2021-100
PMAI-2021-096
PMAI-2020-102
PMAI-2020-063
PMAI-2020-009
PMPB-2019-0027
PMPB-2019-0025
PMAI-2021-021
PMAI-2021-004
PMAI-2020-005
PMAI-2020-003</t>
  </si>
  <si>
    <t>PAI-2023-165</t>
  </si>
  <si>
    <t xml:space="preserve">
Adelantar acciones encaminadas al desarrollo de la sistematización del componente de Deportes 
</t>
  </si>
  <si>
    <t>Generar los requerimientos pertinentes y adelantar las solicitudes de   desarrollo del componente de Deportes</t>
  </si>
  <si>
    <t xml:space="preserve">*(1) solicitud de desarrollo
*(10) Parametrizaciones </t>
  </si>
  <si>
    <t>PAI-2023-167</t>
  </si>
  <si>
    <t>Desarrollar el cronograma 2023 para el cumplimiento de las   recomendaciones de ajuste a la oferta de cursos informales en talleres de formación para el trabajo</t>
  </si>
  <si>
    <t>100% del cumplimiento del cronograma de las recomendaciones</t>
  </si>
  <si>
    <t xml:space="preserve">Evidencias del cumplimiento de las actividades que componen el cronograma
</t>
  </si>
  <si>
    <t>Prestación de los Servicios Sociales en el marco del Modelo Pedagógico Institucional</t>
  </si>
  <si>
    <t>PSS</t>
  </si>
  <si>
    <t>Subdirección para las Oportunidades</t>
  </si>
  <si>
    <t>SPO</t>
  </si>
  <si>
    <t>Gerencia de Inserción Socio Económica</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</si>
  <si>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</si>
  <si>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</si>
  <si>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Verificación de criterios 
jóvenes postulados
cupo requeridos en los convenios
Vinculación de jóvenes a los convenios
Contratos suscritos con empresas o entidades públicas y/o Privadas  en el componente de empleabilidad
Módulos desarrollados por los jóvenes en el componente de emprendimiento</t>
  </si>
  <si>
    <t>PAI-2023-168</t>
  </si>
  <si>
    <t>Adelantar los procesos de verificación de criterios y ejercicios pedagógicos de entrevistas a las y los jóvenes postulados a las actividades de corresponsabilidad para dar cumplimiento a los cupos requeridos para cada uno de los convenios modalidad estímulo y CPS a través de la firma del acuerdo de corresponsabilidad.</t>
  </si>
  <si>
    <t xml:space="preserve">3 informes de seguimiento </t>
  </si>
  <si>
    <t>*(3) Informes de seguimiento
*Número de jóvenes vinculados a través de la firma de acuerdo de corresponsabilidad modalidad estimulo y CPS</t>
  </si>
  <si>
    <t>SOP</t>
  </si>
  <si>
    <t>Gerencia estrategias de corresponsabilidad</t>
  </si>
  <si>
    <t>Convenios suscritos firmados
Vinculación de jóvenes a los convenios
Contratos suscritos con empresas o entidades públicas en el componente de empleabilidad
Módulos desarrollados por los jóvenes en el componente de emprendimiento</t>
  </si>
  <si>
    <t>PAI-2023-169</t>
  </si>
  <si>
    <t>Realizar un informe final de convenios ejecutados y/o gestionados en la vigencia 2022</t>
  </si>
  <si>
    <t xml:space="preserve">1 informe final </t>
  </si>
  <si>
    <t>*(1) Informe final de convenios ejecutados y/o gestionados en la vigencia 2022</t>
  </si>
  <si>
    <t>Fortalecer la estrategia "Cultura Ciudadana"</t>
  </si>
  <si>
    <t>Son todas las actividades que propendan a la vinculación de 7000 jóvenes mediante estrategias para oportunidades socioeconómicas</t>
  </si>
  <si>
    <t xml:space="preserve">Seguimiento implementación Cultura Ciudadana
</t>
  </si>
  <si>
    <t>PAI-2023-170</t>
  </si>
  <si>
    <t xml:space="preserve">Realizar 3 campañas formativas, en resolución de conflictos, cuidado de los publico, urbanidad y civismo. </t>
  </si>
  <si>
    <t xml:space="preserve">*(3) campañas formativas (1 campaña cuatrimestral) muestreo de 200 personas </t>
  </si>
  <si>
    <t xml:space="preserve">*(1) Documento diagnóstico y análisis de las campañas realizadas
*link y el analisis </t>
  </si>
  <si>
    <t>Gerencia Estrategias de Corresponsabilidad</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</si>
  <si>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</si>
  <si>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</si>
  <si>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</si>
  <si>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laboral de jóvenes (convenios).</t>
  </si>
  <si>
    <t>3 controles y/o seguimientos de los los laboratorios pedagógicos productivos
1 propuesta de diseño de  laboratorio pedagógico productivo nueva</t>
  </si>
  <si>
    <t>PAI-2023-171</t>
  </si>
  <si>
    <t>Realizar el control y/o seguimiento de los laboratorios  pedagógicos productivos implementados (Laboratorio de confecciones, bicicletas y maderas)</t>
  </si>
  <si>
    <t xml:space="preserve"> Informes de Seguimiento cuatrimestral a cada laborario </t>
  </si>
  <si>
    <t>*Documentos de control y seguimiento de los laboratorios implementados.
*Reporte SIMI Jóvenes vinculados en los laboratorios.
*3 Informes de seguimiento por laboratorio.</t>
  </si>
  <si>
    <t>Gerencia Inserción Socioeconómica</t>
  </si>
  <si>
    <t>PAI-2023-172</t>
  </si>
  <si>
    <t>Crear una propuesta de un nuevo laboratorio  pedagógico productivo para los jóvenes del Idipron.</t>
  </si>
  <si>
    <t>un (1) diseño de laboratorio nuevo</t>
  </si>
  <si>
    <t>*Documento de nuevo laboratorio Pedagógico productivo</t>
  </si>
  <si>
    <t>PAI-2023-173</t>
  </si>
  <si>
    <t>Revisar los documentos de Prestación relacionados con la subdirección de Oportunidades (Documentos del Listado Maestro) y realizar la clasificación en las categorías actualizar, obsolescer, modificar, unificar. Basado en lo anterior, ejecutar la obsolencia de los documentos pertinentes.</t>
  </si>
  <si>
    <t>100% de la documentación de la Subdireccion de Oportunidades revisada</t>
  </si>
  <si>
    <t>Matriz listado maestro con clasificación.
Relación de documentos obsoletos</t>
  </si>
  <si>
    <t>Subdirección de Oportunidades</t>
  </si>
  <si>
    <t>PAI-2023-174</t>
  </si>
  <si>
    <t>Realizar el mejoramiento en la perfilación de la población de acuerdo con el nivel de vulnerabilidad de los NNAJ</t>
  </si>
  <si>
    <t xml:space="preserve">(1)tablero de control con seguimiento mensual y alertas con relación al diligenciamiento de la ficha de ingreso </t>
  </si>
  <si>
    <t>*(6) capacitaciones sobre el diligenciamiento de ficha de ingreso al talento humano territorio/actas y listados de asistencia 
*(3) Visitas de seguimiento por parte de los coordinadores a los procesos territoriales/ 3 actas y listados de asistencia , verificación jornadas de ingreso</t>
  </si>
  <si>
    <t>Subdirección Poblacional</t>
  </si>
  <si>
    <t>Gerencia Territorio</t>
  </si>
  <si>
    <t>PAI-2023-178</t>
  </si>
  <si>
    <t>Formalizar la oferta de servicios en procesos de permanencia en las UPI</t>
  </si>
  <si>
    <t xml:space="preserve">Socialización del brochure a los NNAJ en UPI </t>
  </si>
  <si>
    <t>*(1)Socialización Niños,Niñas/acta y listado de asistencia
*(1)Socialización Adolescentes/acta y listado de asistencia
*(1)Socialización juventud/acta y listado de asistencia</t>
  </si>
  <si>
    <t xml:space="preserve">Gerencia Operativa </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</si>
  <si>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</si>
  <si>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</si>
  <si>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</si>
  <si>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PAI-2023-175</t>
  </si>
  <si>
    <t xml:space="preserve">
 Proponer mejoras de los servicios a partir de la gestión de las PQRS
</t>
  </si>
  <si>
    <t>2 Informes de propuestas de mejora a partir de las pqrs</t>
  </si>
  <si>
    <t>*(2) Actas y listados que contengan el ejercicio de plan de mejora de las PQRS asociadas a los temas de trato digno y restablecimiento de derechos.</t>
  </si>
  <si>
    <t>Gerencia Operativa</t>
  </si>
  <si>
    <t>PAI-2023-176</t>
  </si>
  <si>
    <t>Implementar actividades territoriales que permitan el reconocimiento institucional.</t>
  </si>
  <si>
    <t>4 actividades territoriales 
(2 festivales/2 maratones)</t>
  </si>
  <si>
    <t>*(4)Acta reunión y (2) listado (festivales)
*Evidencias fotográficas (oficiales por comunicaciones)
*4 informes que den cuenta del aporte, impacto y logros obtenidos por las acciones realizadas
*(4) Encuestas/ evaluación de cada actividad (grupo focalizado de población abordada,teniendo en cuenta el perfil de las actividades)</t>
  </si>
  <si>
    <t>PAI-2023-177</t>
  </si>
  <si>
    <t xml:space="preserve"> Apropiar las herramientas de gestión al interior de las gerencias y la subdirección </t>
  </si>
  <si>
    <t>Apropiar las herramientas de Gestión</t>
  </si>
  <si>
    <t>*(1)Cronograma de reuniones
*(2)Actas y listados de reuniones
*Drive con reporte de seguimiento de las herramientas, compartido entre los gestores de cada herramienta con la subdirección y las gerencias (actualización mensual)</t>
  </si>
  <si>
    <t>PAI-2023-179</t>
  </si>
  <si>
    <t xml:space="preserve"> Cierre de 16 acciones:
1.Subdireccion poblacional:
*Gerencia operativa 11:
PMAI-2019-057
PMAI-2019-058
PMAI-2020-008
PMAI-2020-070
PMAI-2020-073
PMAI-2021-103
PMAI-2021-104
PMAI-2021-122
PMAI-2021-124
PMAI-2021-148
PMAI-2021-154
2.Subdireccion oportunidades:
*Gerencia de estrategias de corresponsabilidad 5:
PMAI-2020-078
PMAI-2022-009
PMCB-2022-008
PMCB-2022-010
PMCB-2022-016
</t>
  </si>
  <si>
    <t xml:space="preserve">Gerencia Operativa 
Gerencia de estrategias de corresponsabilidad </t>
  </si>
  <si>
    <t>plan operativo institucional</t>
  </si>
  <si>
    <t>FORMULACION</t>
  </si>
  <si>
    <t>Tema/Categoría</t>
  </si>
  <si>
    <t>Fuente
( Solo aplica para el plan de adecuacion y sostenibilidad)</t>
  </si>
  <si>
    <t>Brecha Identificada 
(Transcriba el requerimiento del autodiagnóstico o la recomendación del FURAG que se busca cumplir/ Solo aplica para el plan de adecuacion y sostenibilidad)</t>
  </si>
  <si>
    <t>Codigo de la actividad</t>
  </si>
  <si>
    <t>Actividad</t>
  </si>
  <si>
    <t>N.A.</t>
  </si>
  <si>
    <t>Mantenimiento de la Politica</t>
  </si>
  <si>
    <t>PAO-2023-001</t>
  </si>
  <si>
    <t>Realizar monitoreo del plan de acción e indicadores estratégicos</t>
  </si>
  <si>
    <t>3 monitoreos</t>
  </si>
  <si>
    <t xml:space="preserve">Matriz de Excel de reporte
</t>
  </si>
  <si>
    <t>Seguimiento y evaluación del desempeño institucional</t>
  </si>
  <si>
    <t>Resultados FURAG</t>
  </si>
  <si>
    <t>Definir indicadores para medir la eficiencia y eficacia del sistema de gestión de seguridad y privacidad de la información (MSPI) de la entidad, aprobarlos mediante el comité de gestión y desempeño institucional, implementarlos y actualizarlos mediante un</t>
  </si>
  <si>
    <t>PAO-2023-002</t>
  </si>
  <si>
    <t>Realizar monitoreo de indicadores de gestión</t>
  </si>
  <si>
    <t>Aumentar los mecanismos y controles para evitar posibles riesgos de corrupción, mediante las acciones de racionalización de trámites /otros procedimientos administrativos implementados por la entidad.</t>
  </si>
  <si>
    <t>PAO-2023-003</t>
  </si>
  <si>
    <t>Realizar monitoreo de mapas de riesgos de gestión y corrupción</t>
  </si>
  <si>
    <t>Gestión del riesgo</t>
  </si>
  <si>
    <t>Recomendaciones FURAG</t>
  </si>
  <si>
    <t>PAO-2023-004</t>
  </si>
  <si>
    <t>Revisar y formular los mapas de riesgos de las OPAS de la entidad.</t>
  </si>
  <si>
    <t>Opas con mapas de riesgos formulados</t>
  </si>
  <si>
    <t>Mapas de riesgos formulados</t>
  </si>
  <si>
    <t xml:space="preserve">Trámites </t>
  </si>
  <si>
    <t>Establecer medios de difusión que informen a los ciudadanos, grupos de interés y grupos de valor las medidas adoptadas para mejorar los problemas detectados. Desde el sistema de control interno efectuar su verificación.</t>
  </si>
  <si>
    <t>PAO-2023-005</t>
  </si>
  <si>
    <t>Implementar la estratégia Conoce, Propone y Prioriza en el instituto</t>
  </si>
  <si>
    <t>2 informes de seguimiento a las implementación de la herramienta</t>
  </si>
  <si>
    <t>Informes de seguimiento a la gestion realizada a las sugerencias ciudadanas recibidas.</t>
  </si>
  <si>
    <t>Encuesta Semestral SCI</t>
  </si>
  <si>
    <t>Se reitera la necesidad de robustecer los controles  de los riesgos reportados como materializados, estableciendo acciones preventivas y detectivas</t>
  </si>
  <si>
    <t>PAO-2023-006</t>
  </si>
  <si>
    <t>Ajustar la metodología para la administración del riesgo y realizar los ajustes enfocados a establecer los lineamientos que los líderes de los procesos deben seguir al momento de que se materialice un riesgo</t>
  </si>
  <si>
    <t>Un Manual para la Administración del Riesgo actualizado</t>
  </si>
  <si>
    <t>Manual para la Administración del Riesgo actualiazado con los lineamientos que se deben seguir al momento de que se materialice un riesgo</t>
  </si>
  <si>
    <t>Mantenimiento de la Política</t>
  </si>
  <si>
    <t>PAO-2023-007</t>
  </si>
  <si>
    <t>Realizar seguimiento a los indicadores de la política de transparencia</t>
  </si>
  <si>
    <t xml:space="preserve"> 1  seguimiento realizado</t>
  </si>
  <si>
    <t xml:space="preserve">1 informe de seguimiento </t>
  </si>
  <si>
    <t>PAO-2023-008</t>
  </si>
  <si>
    <t>Diseñar e implementar indicadores para medir la frecuencia de consulta de los grupos de interes y de valor al link de transparencia y acceso a la información</t>
  </si>
  <si>
    <t xml:space="preserve"> 1 indicador codificado</t>
  </si>
  <si>
    <t xml:space="preserve"> Hoja de indicadores</t>
  </si>
  <si>
    <t>PAO-2023-009</t>
  </si>
  <si>
    <t>Iniciar la Formulación del Programa de Transparencia y Etica Publica</t>
  </si>
  <si>
    <t>Borrador Programa 2024 formulado</t>
  </si>
  <si>
    <t>PAO-2023-010</t>
  </si>
  <si>
    <t>Realizar el análisis al informe de evaluación independiente elaborado por Oficina de Control Interno y ajustar los mapas de riesgos 2023 a los que haya lugar</t>
  </si>
  <si>
    <t>18 mapas de riesgos de corrupción y gestión ajustados y actualizados
3 análisis</t>
  </si>
  <si>
    <t>mapas de riesgos ajustados
Actas de ajustes realizados</t>
  </si>
  <si>
    <t>PAO-2023-012</t>
  </si>
  <si>
    <t>Presentación se resultados del seguimiento de mapa de riesgos de corrupción y de gestión, al Comité Institucional de Gestión y Desempeño</t>
  </si>
  <si>
    <t>3 presentacion de resultados al Comité Institucional de Gestión y Desempeño</t>
  </si>
  <si>
    <t>Acta de comité
Preentación realizada</t>
  </si>
  <si>
    <t>PAO-2023-013</t>
  </si>
  <si>
    <t>Actualizar la Circular 031 de 2021 de acuerdo a la resstructuración de la entidad</t>
  </si>
  <si>
    <t>Circular ajustada y publicada</t>
  </si>
  <si>
    <t>1 circular</t>
  </si>
  <si>
    <t>PAO-2023-014</t>
  </si>
  <si>
    <t>Elaborar 2 informes de seguimiento y generacion de alertas frente al cumplimiento de la ley de transparencia y aceso a la información y el cumplimiento de la publicación requerida en el link de transparencia</t>
  </si>
  <si>
    <t>2 informes</t>
  </si>
  <si>
    <t>PAO-2023-015</t>
  </si>
  <si>
    <t>Realizar el seguimiento al Plan de Acción de Gobierno Abierto</t>
  </si>
  <si>
    <t>3 informes</t>
  </si>
  <si>
    <t>3 infomes</t>
  </si>
  <si>
    <t>PAO-2023-021</t>
  </si>
  <si>
    <t xml:space="preserve">Fromulación de la matriz de riesgos SARLAFT </t>
  </si>
  <si>
    <t>1 documento</t>
  </si>
  <si>
    <t xml:space="preserve">Matriz de riesgos </t>
  </si>
  <si>
    <t>PAO-2023-022</t>
  </si>
  <si>
    <t>Actualizar los Mapas de Riesgos de Corrupción y Gestión de acuerdo la nueva metodología de administración del riesgo.</t>
  </si>
  <si>
    <t>Mapas de riesgos actualizados</t>
  </si>
  <si>
    <t>PAO-2023-023</t>
  </si>
  <si>
    <t>Aprobación de mapas de riesgos por parte de los lideres de proceso, con previo visto bueno de la OAP</t>
  </si>
  <si>
    <t>Mapas de riesgos aprobados</t>
  </si>
  <si>
    <t>PAO-2023-024</t>
  </si>
  <si>
    <t xml:space="preserve">Divulgar la formulación de los mapas de riesgos de corrupción </t>
  </si>
  <si>
    <t>Mapas de riesgos publicados en pagina web</t>
  </si>
  <si>
    <t>PAO-2023-025</t>
  </si>
  <si>
    <t>Publicación del seguimiento realizado a los mapas de riesgos de corrupción y gestión 2022 (3 seguimiento 2021)</t>
  </si>
  <si>
    <t>PAO-2023-026</t>
  </si>
  <si>
    <t>Realizar ejercicios de aprovechamiento de datos abiertos que contribuyan a mejorar productos o servicios, fortalecer la rendición de cuentas, mejorar la participación ciudadana y fomentar la innovación pública por parte de la entidad y del Distrito en general.</t>
  </si>
  <si>
    <t xml:space="preserve"> 2 ejecicios de datos abiertos programados</t>
  </si>
  <si>
    <t>2 ejercicios de aprovechamiento de datos abiertos realizados</t>
  </si>
  <si>
    <t xml:space="preserve">Desarrollar estrategia de comunicaciones y de capacitaciones 
</t>
  </si>
  <si>
    <t>PAO-2023-016</t>
  </si>
  <si>
    <t>Desarrollar una estrategia de comunicaciones interna para dar a conocer el  PAAC y sus componentes</t>
  </si>
  <si>
    <t>1 divulgacion en el espacio de inducción y reinducción</t>
  </si>
  <si>
    <t xml:space="preserve">Listado de asistencia
</t>
  </si>
  <si>
    <t>PAO-2023-017</t>
  </si>
  <si>
    <t>Socializar al equipo SIGID de la entidad, la nueva metodología de la Política de Administración del riesgo.</t>
  </si>
  <si>
    <t>100% Delegados SIGID con conocimiento de la politica de admon del riesgo del IDIPRON</t>
  </si>
  <si>
    <t>Listados de asistencia
presentacion realizada</t>
  </si>
  <si>
    <t>PAO-2023-018</t>
  </si>
  <si>
    <t xml:space="preserve">Socializar a los actores internos y externos de la entidad, la nueva metodología de la Política de Administración del riesgo. </t>
  </si>
  <si>
    <t>Un curso virtual diseñado</t>
  </si>
  <si>
    <t>Documentos de publicación del curso virtual</t>
  </si>
  <si>
    <t xml:space="preserve"> Realizar actividades del proceso de Seguimiento y mejoramiento a la Gestión,  para el fortalecimiento de la política de Control Interno</t>
  </si>
  <si>
    <t>Generar recomendaciones a las instancias correspondientes a partir de la verificación de la identificación y valoración del riesgo. La actividad deben realizarla los cargos que lideran de manera transversal temas estratégicos de gestión (tales como jefes de planeación, financieros, contratación, TI, servicio al ciudadano, líderes de otros sistemas de gestión, comités de riesgos) y desde el sistema de control interno efectuar su verificación.</t>
  </si>
  <si>
    <t>PAO-2023-019</t>
  </si>
  <si>
    <t>Identificar factores de carácter fiscal que pueden afectar negativamente el cumplimiento de los objetivos institucionales. Desde el sistema de control interno efectuar su verificación.</t>
  </si>
  <si>
    <t>PAO-2023-020</t>
  </si>
  <si>
    <t>Desarrollar actividades que permitan avanzar en la formulación y cumplimiento de  la estrategia  Gestión del riesgo  del PAAC</t>
  </si>
  <si>
    <t>Un planformulado y aprobado por el Comité Institucional ed Gestión y Desempeño
3 Seguimientos al PAAC</t>
  </si>
  <si>
    <t>Plan Anticorrupción formulado y aprobado
Informes de seguimiento al cumplimiento del PAAC</t>
  </si>
  <si>
    <t>Presentar los resultados a la ciudadanía por parte de las directivas o del área responsable de consolidar y analizar los resultados de la gestión institucional de la entidad.</t>
  </si>
  <si>
    <t>PAO-2023-027</t>
  </si>
  <si>
    <t>Elaborar y publicar informe previo a la ciudadania sobre cumplimiento de metas IDIPRON de la vigencia anterior</t>
  </si>
  <si>
    <t>1 informe</t>
  </si>
  <si>
    <t>Correo solicitud información, solicitud publicación, pieza comunicacional, capturas de pantalla</t>
  </si>
  <si>
    <t xml:space="preserve">Realizar actividades del proceso de Direccionamiento Estratégico para el fortalecimiento de la politica de Participación Ciudadana </t>
  </si>
  <si>
    <t>Incluir en los informes y acciones de difusión para la rendición de cuentas los espacios de participación presenciales que ha dispuesto la entidad para canalizar las propuestas ciudadanas. / Divulgar en el proceso de rendición de cuentas la información sobre la oferta de conjuntos de datos abiertos disponibles en la entidad para que sean utilizados por los ciudadanos o grupos de interés.</t>
  </si>
  <si>
    <t>PAO-2023-028</t>
  </si>
  <si>
    <t>Realizar jornadas de diálogo ciudadano con grupos de valor del Instituto</t>
  </si>
  <si>
    <t>2 diálogos</t>
  </si>
  <si>
    <t>Correo solicitud cubrimiento, notas webs, solicitud publicación, material utilizado, registro de asistencia, acta de reunión, registro fotográfico</t>
  </si>
  <si>
    <t>Establecer actividades para informar directamente a los grupos de valor sobre los resultados de su participación en la gestión mediante el envío de información o la realización de reuniones o encuentros.</t>
  </si>
  <si>
    <t>PAO-2023-031</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</si>
  <si>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</si>
  <si>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</si>
  <si>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prestablecidos por la Oficina Asesora de Planeación, (según la modalidad)</t>
  </si>
  <si>
    <t>Rendición de cuentas</t>
  </si>
  <si>
    <t>PAO-2023-032</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</si>
  <si>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</si>
  <si>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</si>
  <si>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</si>
  <si>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Divulgar en el proceso de rendición de cuentas la información sobre la oferta de conjuntos de datos abiertos disponibles en la entidad para que sean utilizados por los ciudadanos o grupos de interés.</t>
  </si>
  <si>
    <t>PAO-2023-033</t>
  </si>
  <si>
    <t>Divulgar en foros virtuales la información sobre la oferta de conjunto de datos abiertos disponibles en la entidad.</t>
  </si>
  <si>
    <t>Una divulgación de la cápsula en  foros virtuales.</t>
  </si>
  <si>
    <t>Cápsula audiovisual con la información divulgada</t>
  </si>
  <si>
    <t>Realizar actividades del proceso de  Direccionamiento estrategico de la estrategia de Rendición de Cuentas del Plan Anticorrupción y Atención al Ciudadano - PAAC</t>
  </si>
  <si>
    <t>PAO-2023-034</t>
  </si>
  <si>
    <t>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t>
  </si>
  <si>
    <t>1 Estrategia 
Rendición de Cuentas</t>
  </si>
  <si>
    <t>Estrategia 
Rendición de Cuentas</t>
  </si>
  <si>
    <t>PAI-2023-011
PAI-2023-012</t>
  </si>
  <si>
    <t>PAO-2023-035</t>
  </si>
  <si>
    <t>Publicar un informe en el sitio web del Instituto sobre el proceso de Rendición de Cuentas que se desarrollen en el año</t>
  </si>
  <si>
    <t>1 informe y 1 pieza comunicativa</t>
  </si>
  <si>
    <t>PAO-2023-036</t>
  </si>
  <si>
    <t>Realizar consultas ciudadanas sobre temáticas asociadas a la Estrategia de Rendicion de Cuentas</t>
  </si>
  <si>
    <t>3 Consultas ciudadanas a través de formulario web</t>
  </si>
  <si>
    <t>PAO-2023-038</t>
  </si>
  <si>
    <t>Realizar Audiencias Públicas Participativas de Rendición de Cuentas</t>
  </si>
  <si>
    <t xml:space="preserve">2 Audiencias Públicas Participativas de Rendición de Cuentas.  </t>
  </si>
  <si>
    <t>2 Audiencias Públicas Participativas de Rendición de Cuentas.  
Flyer, video transmisión, formulario web, capturas de pantalla transmisión</t>
  </si>
  <si>
    <t>PAO-2023-039</t>
  </si>
  <si>
    <t>Implementar acciones de dialogo (foros virtuales) que permitan la participación de diversos representantes de los grupos de valor</t>
  </si>
  <si>
    <t xml:space="preserve">  3 foros virtuales</t>
  </si>
  <si>
    <t>PAO-2023-040</t>
  </si>
  <si>
    <t>Evaluación de la estrategia de Rendición de Cuentas</t>
  </si>
  <si>
    <t>1 Informe de la estrategia de Rendición de Cuentas</t>
  </si>
  <si>
    <t>Informe de la estrategia de Rendición de Cuentas</t>
  </si>
  <si>
    <t>Autodiagnóstico Conflicto de Intereses</t>
  </si>
  <si>
    <t>Con que frecuencia hace seguimiento a la implementación de la estrategia de gestión de conflicto de intereses el Comité Institucional de Gestión y Desempeño</t>
  </si>
  <si>
    <t>PAO-2023-041</t>
  </si>
  <si>
    <t>Enviar trimestralmente el reporte de seguimiento a la implementación de la estrategia de gestión de conflicto de intereses al Comité Institucional de Gestión y Desempeño</t>
  </si>
  <si>
    <t>4 reportes de seguimiento</t>
  </si>
  <si>
    <t>Cuál es el porcentaje de gerentes públicos que han terminado el curso de integridad, transparencia o lucha contra la corrupción.
Cuál es el porcentaje de servidores que han terminado el curso de integridad, transparencia o lucha contra la corrupción</t>
  </si>
  <si>
    <t>PAO-2023-043</t>
  </si>
  <si>
    <t>Desarrollar estrategias que fomenten la participación de servidores y gerentes públicos del  instituto en el curso de integridad, transparencia o lucha contra la corrupción</t>
  </si>
  <si>
    <t xml:space="preserve">30% de Servidores Públicos
70% Gerentes Públicos </t>
  </si>
  <si>
    <t>Actividades operativas del proceso Gsetión del Talento Humano en el cumplimiento de los diferentes planes de apoyo a cargo de la entidad.</t>
  </si>
  <si>
    <t>PAO-2023-044</t>
  </si>
  <si>
    <t>6. Documentar las acciones realizadas para llevar a cabo la revisión por la alta dirección al SG-SST</t>
  </si>
  <si>
    <t xml:space="preserve">Un documento </t>
  </si>
  <si>
    <t>Un documento oficializado</t>
  </si>
  <si>
    <t>PAO-2023-045</t>
  </si>
  <si>
    <t>7. Desarrollar jornadas de inducción y reinducción sobre integridad como estrategia para socializar y garantizar la apropiación del Código de integridad por parte de los servidores públicos de la entidad.</t>
  </si>
  <si>
    <t xml:space="preserve">4 Jornadas de inducción y reinducción </t>
  </si>
  <si>
    <t>Listados de asistencia y Presentación Power Point</t>
  </si>
  <si>
    <t>PAO-2023-046</t>
  </si>
  <si>
    <t>8. Desarrollar la actividad "Funcionario del mes frente a la apropiación de los valores de integridad" como estrategia cultural basada en la implementación del Código de integridad del servicio público.</t>
  </si>
  <si>
    <t xml:space="preserve">7 publicaciones </t>
  </si>
  <si>
    <t>Pantallazos de publicaciones</t>
  </si>
  <si>
    <t>PAO-2023-047</t>
  </si>
  <si>
    <t>9. Continuar con la aplicación semestral (junio y noviembre) del Test de percepción de la integridad.</t>
  </si>
  <si>
    <t>2 aplicaciones del test de percepción de la integridad</t>
  </si>
  <si>
    <t>Documento con los resultados del test</t>
  </si>
  <si>
    <t>PAO-2023-048</t>
  </si>
  <si>
    <t>10. Hacer la valoración de las estrategias de comunicación empleadas para promover el Código de Integridad a través de la aplicación de una encuesta diagnóstica y elaboración de informe.</t>
  </si>
  <si>
    <t>1 encuesta y 1 informe</t>
  </si>
  <si>
    <t>Encuesta e informe</t>
  </si>
  <si>
    <t>PAO-2023-049</t>
  </si>
  <si>
    <t>11. Remitir vía correo electrónico la socialización de los resultados obtenidos en la vigencia 2022 de las actividades del Código de Integridad.</t>
  </si>
  <si>
    <t>1 correo electrónico</t>
  </si>
  <si>
    <t>Correo electrónico de socialización</t>
  </si>
  <si>
    <t>PAO-2023-050</t>
  </si>
  <si>
    <t>12. Establecer  y socializar el  cronograma de ejecución de las actividades de implementación del Código de Integridad, con el fin de determinar el alcance de las estrategias y establecer actividades concretas que mejoren la apropiación y/o adaptación al Código.</t>
  </si>
  <si>
    <t>1 cronograma de actividades socializado</t>
  </si>
  <si>
    <t xml:space="preserve"> Cronograma de actividades del Código de integridad </t>
  </si>
  <si>
    <t>PAO-2023-051</t>
  </si>
  <si>
    <t>13. Realizar seguimiento y evaluación al cronograma de actividades del Código de integridad analizando los resultados obtenidos en la implementación de las acciones del Código y socializarlo a través del link de transparencia.</t>
  </si>
  <si>
    <t>Informe</t>
  </si>
  <si>
    <t>PAO-2023-052</t>
  </si>
  <si>
    <t>14. Documentar las buenas prácticas de la entidad en materia de integridad que permitan alimentar la próxima intervención del Código.</t>
  </si>
  <si>
    <t>1 presentación</t>
  </si>
  <si>
    <t>Presentación en power point</t>
  </si>
  <si>
    <t>PAO-2023-053</t>
  </si>
  <si>
    <t>15. Socialización a servidores públicos sobre conflicto de interés</t>
  </si>
  <si>
    <t>1 Capacitación</t>
  </si>
  <si>
    <t>Listas de asistencia</t>
  </si>
  <si>
    <t>PAO-2023-054</t>
  </si>
  <si>
    <t>16. Hacer seguimiento a la publicación de la declaración de renta y conflictos de intereses por parte de todos los servidores y colaboradores de la entidad</t>
  </si>
  <si>
    <t>1 Informe</t>
  </si>
  <si>
    <t>Promover que la Alta Dirección participe en las actividades de socialización del código de integridad y principios del servicio público. Desde el sistema de control interno efectuar su verificación.</t>
  </si>
  <si>
    <t>PAO-2023-056</t>
  </si>
  <si>
    <t>4. Promover que la Alta Dirección participe en las actividades de socialización del código de integridad y principios del servicio público</t>
  </si>
  <si>
    <t>Participación de la alta dirección en una inducción de integridad como expositor y creación de video</t>
  </si>
  <si>
    <t>Listados de asistencia, Presentación Power Point, video</t>
  </si>
  <si>
    <t>Analizar los informes de control interno para identificar alertas sobre conductas que deben ser orientadas a partir de la implementación del código de integridad.</t>
  </si>
  <si>
    <t>PAO-2023-057</t>
  </si>
  <si>
    <t>5. Analizar los informes de control interno para identificar alertas sobre conductas que deben ser orientadas a partir de la implementación del código de integridad</t>
  </si>
  <si>
    <t>Un análisis</t>
  </si>
  <si>
    <t>Fichas técnicas de las alertas detectadas</t>
  </si>
  <si>
    <t>Realizar actividades del proceso de Gestión de desarrollo humano para el fortalecimiento de la política deTalento Humano</t>
  </si>
  <si>
    <t xml:space="preserve">Implementar los ejes de equilibrio psicosocial, salud mental,  convivencia social, alianzas interinstitucionales y  transformación digital en el Plan de Bienestar Social e Incentivos de la entidad.
</t>
  </si>
  <si>
    <t>PAO-2023-058</t>
  </si>
  <si>
    <t>2. Implementar las actividades propuestas en el Programa Nacional de Bienestar.</t>
  </si>
  <si>
    <t>Ejecutar 1 actividad por eje
1. Actividades de equilibrio psicosocial.
2. Actividades de salud mental
3.  Actividades de convivencia social 
4. Actividades en alianzas interinstitucionales
5. Actividades de transformación digital</t>
  </si>
  <si>
    <t xml:space="preserve">1. Acuerdos de voluntariedad de teletrabajo, Listados de asistencia, fotografías, bases de datos, PABSEL.
2. Listados de asistencia y fotografías
3.  Plan de acción "Programa CALDAS", listados de asistencia, correos electrónicos. 
4. Correos electrónicos.
5. Listados de asistencia </t>
  </si>
  <si>
    <t>Realizar un diagnóstico relacionado con la cultura organizacional de la entidad.</t>
  </si>
  <si>
    <t>PAO-2023-059</t>
  </si>
  <si>
    <t>3. Realizar un diagnóstico relacionado con la cultura organizacional de la entidad</t>
  </si>
  <si>
    <t>Una medición</t>
  </si>
  <si>
    <t>Un informe con los resultados de la medición</t>
  </si>
  <si>
    <t>Autodiagnóstico</t>
  </si>
  <si>
    <t>Desarrollar el programa de Estado Joven en la entidad.</t>
  </si>
  <si>
    <t>PAO-2023-061</t>
  </si>
  <si>
    <t>19. Capacitación en estado Joven a los servidores publicos del Instituto</t>
  </si>
  <si>
    <t>Una capacitación</t>
  </si>
  <si>
    <t>Listado de asistencia a la capacitación</t>
  </si>
  <si>
    <t>La entidad conformó la Comisión de Personal, ha realizado elecciones de los representantes de los empleados en los plazos estipulados, y envía los informes de sus actividades a la CNSC periódicamente</t>
  </si>
  <si>
    <t>PAO-2023-062</t>
  </si>
  <si>
    <t>20. Envíar trimestralmente los informes por parte de la Comisión de Personal a la Comisión Nacional del Servicio Civil de todas las incidencias que se produzcan en los procesos de selección, evaluación del desempeño y de los encargos, detallando sus actuaciones y el cumplimiento de sus funciones.</t>
  </si>
  <si>
    <t>Cuatro informes</t>
  </si>
  <si>
    <t>Informes enviados a la CNSC</t>
  </si>
  <si>
    <t>Se incluyeron actividades relacionadas con cambio organizacional en el plan de bienestar e incentivos</t>
  </si>
  <si>
    <t>PAO-2023-063</t>
  </si>
  <si>
    <t>21. Incluir en el Plan de Bienestar actividades relacionadas con el cambio organizacional y evaluarlas</t>
  </si>
  <si>
    <t>Una actividad relacionada</t>
  </si>
  <si>
    <t>Listados de asistencia, registro fotográfico</t>
  </si>
  <si>
    <t>PAO-2023-064</t>
  </si>
  <si>
    <t>Realizar actividades para el fortalecimiento de la política  de  tramites mediante la realizacion de  campañas para difundir la información, sobre la oferta institucional de OPAS y  beneficios que obtuvieron por efecto de la racionalización a los usuarios internos.</t>
  </si>
  <si>
    <t>Dos Campañas</t>
  </si>
  <si>
    <t xml:space="preserve">Evidencias de correos enviados, Piezas comunicacionales, Evidencia fotográfica. </t>
  </si>
  <si>
    <t>Reducir los costos de los trámites, mediante las acciones de racionalización de trámites /otros procedimientos administrativos implementados por la entidad.
Reducir los requisitos de los trámites /otros procedimientos administrativos, mediante las acciones de racionalización de trámites /otros procedimientos administrativos implementados por la entidad.</t>
  </si>
  <si>
    <t>PAO-2023-065</t>
  </si>
  <si>
    <t>A partir de primero (1) de noviembre, se automatiza parcialmente la solicitud de certifcación de asistencia o vinculación que realizan los niños, Niñas, Adolescentes y Jóvenes, al IDIPRON, de las vigencias posteriores al 2012</t>
  </si>
  <si>
    <t>Link en la página web para la obtención on line de los certificados de asistencia o vinculación que realizan los niños, Niñas, Adolescentes y Jóvenes, al IDIPRON para solicitudes de las vigencias posteriores al 2012</t>
  </si>
  <si>
    <t>Pantallazo del link en la página web</t>
  </si>
  <si>
    <t>PAO-2023-066</t>
  </si>
  <si>
    <t>Actualizar la información en el SUIT con relación a las OPAS inscritas</t>
  </si>
  <si>
    <t>Información actualizada de manera mensual</t>
  </si>
  <si>
    <t>Correos electrónicos de aviso de información cargada a la OAP con su correspondiente captura de pantalla de manera mensual (mes vencido)</t>
  </si>
  <si>
    <t>Tramites</t>
  </si>
  <si>
    <t>PAO-2023-067</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</si>
  <si>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</si>
  <si>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</si>
  <si>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</si>
  <si>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PAO-2023-068</t>
  </si>
  <si>
    <t>Revisar y actualizar los documentos o formatos incorporados en el SIGID, que hacen parte del proceso evaluación a la gestión.</t>
  </si>
  <si>
    <t xml:space="preserve"> 5 documentos o formatos revisados y actualizados</t>
  </si>
  <si>
    <t>Documentos o formatos SIGID actualizados</t>
  </si>
  <si>
    <t>PAO-2023-069</t>
  </si>
  <si>
    <t>Remitir los Informes de auditorías al proceso evaluado y al Comité Institucional de Coordinación de Control Interno.</t>
  </si>
  <si>
    <t>100% Informes de auditorías remitidas al proceso evaluado y al Comité Institucional de Coordinación de Control Interno</t>
  </si>
  <si>
    <t xml:space="preserve"> Informes de auditorías remitidas al proceso evaluado y al Comité Institucional de Coordinación de Control Interno</t>
  </si>
  <si>
    <t>PAO-2023-070</t>
  </si>
  <si>
    <t>Diseñar y divulgar de piezas comunicativas, en relación al SCI MECI y el esquema de líneas de defensa</t>
  </si>
  <si>
    <t>PAO-2023-071</t>
  </si>
  <si>
    <t>Realizar el informe de evaluación independiente al seguimiento de los mapas de riesgos de corrupción y gestión</t>
  </si>
  <si>
    <t>Informe de evaluación a mapas de riesgos publicados en pagina web</t>
  </si>
  <si>
    <t xml:space="preserve">Realizar actividades del proceso de evaluación a la Gestión de de la estrategia  de Gestión del riesgo del PAAC
</t>
  </si>
  <si>
    <t>PAO-2023-072</t>
  </si>
  <si>
    <t>Divulgación del informe de evaluación del  seguimiento de los mapas de riesgos de corrupción y gestión</t>
  </si>
  <si>
    <t>Evaluación y seguimiento</t>
  </si>
  <si>
    <t>PAO-2023-073</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</si>
  <si>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</si>
  <si>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</si>
  <si>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2022</t>
  </si>
  <si>
    <t>Liderazgo Estratégico</t>
  </si>
  <si>
    <t>PAO-2023-074</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</si>
  <si>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</si>
  <si>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</si>
  <si>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</si>
  <si>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PAO-2023-075</t>
  </si>
  <si>
    <t>Realizar acompañamiento a comités como invitado permanente y a los demas a los que se convoque por parte de la alta dirección.</t>
  </si>
  <si>
    <t>100% acompañamientos a comités</t>
  </si>
  <si>
    <t xml:space="preserve">Registros de asistencia de participación en comités </t>
  </si>
  <si>
    <t>Enfoque hacia la prevención</t>
  </si>
  <si>
    <t>PAO-2023-076</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</si>
  <si>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</si>
  <si>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</si>
  <si>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</si>
  <si>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Relación con entes externos de control</t>
  </si>
  <si>
    <t>PAO-2023-077</t>
  </si>
  <si>
    <t xml:space="preserve">Atender requerimientos de entes de control externos </t>
  </si>
  <si>
    <t>Atención del 100% de los requerimientos de los entes de control externos</t>
  </si>
  <si>
    <t>Registro consolidado de la información sobre atención a requerimientos de entes de control externos</t>
  </si>
  <si>
    <t>PAO-2023-078</t>
  </si>
  <si>
    <t xml:space="preserve">1. Actualizar la Politica de Gestión Documental </t>
  </si>
  <si>
    <t>1 Política de Gestion Documental</t>
  </si>
  <si>
    <t>Politica oficializada en el SIGID</t>
  </si>
  <si>
    <t>PAO-2023-079</t>
  </si>
  <si>
    <t>2. Identificar los soportes documentales especiales mediante TRD, TVD e inventarios documentales</t>
  </si>
  <si>
    <t>Inventarios documentales actualizados</t>
  </si>
  <si>
    <t>Inventarios documentales</t>
  </si>
  <si>
    <t>Utilizar la digitalización de documentos para la gestión y trámite de asuntos de la entidad.</t>
  </si>
  <si>
    <t>PAO-2023-080</t>
  </si>
  <si>
    <t>3. Elaborar protocolo de digitalización</t>
  </si>
  <si>
    <t>1 protocolo de digitalización elaborado</t>
  </si>
  <si>
    <t>1 protocolo de digitalización</t>
  </si>
  <si>
    <t>PAO-2023-081</t>
  </si>
  <si>
    <t>4. Realizar recepciones de transferencias primarias documentales de Archivos de Gestión al Archivo Central de acuerdo con el plan y cronograma de transferencias programadas.</t>
  </si>
  <si>
    <t>Abrir los espacios para recepción de transferencias primarias dando cumplimiento al 100% del cronograma</t>
  </si>
  <si>
    <t>Actas de Transferencias Documentales e Informe Final</t>
  </si>
  <si>
    <t>PAO-2023-082</t>
  </si>
  <si>
    <t>5. Elaborar el Plan de Transferencias Secundarias conforme a los lineamientos establecidos por la Dirección Distrital de Archivo de Bogotá</t>
  </si>
  <si>
    <t>1 Plan de Transferencias Secundarias elaborado</t>
  </si>
  <si>
    <t>Plan de Transferencias Secundarias</t>
  </si>
  <si>
    <t>Realizar la eliminación de documentos, aplicando criterios técnicos.</t>
  </si>
  <si>
    <t>PAO-2023-083</t>
  </si>
  <si>
    <t>6. Elaborar el Plan de Trabajo de Eliminación Documental y el cronograma de eliminación documental</t>
  </si>
  <si>
    <t>1 plan de trabajo de eliminación documental
1 cronograma de eliminación documental</t>
  </si>
  <si>
    <t>Plan de trabajo de eliminación documental
Cronograma de eliminación documental</t>
  </si>
  <si>
    <t>Incluir en el presupuesto de la entidad recursos para el desarrollo de los instrumentos archivísticos para la adecuada gestión documental.
Contemplar los expedientes electrónicos de archivo en las Tablas de Retención Documental de la entidad.</t>
  </si>
  <si>
    <t>PAO-2023-084</t>
  </si>
  <si>
    <t>7. Realizar encuestas de producción documental para la actualización de instrumentos archivísticos y herramientas definidas</t>
  </si>
  <si>
    <t>50% de encuestas de producción documental</t>
  </si>
  <si>
    <t>Encuestas de producción documental</t>
  </si>
  <si>
    <t>PAO-2023-089</t>
  </si>
  <si>
    <t>Consolidar encuestas de producción documental para la elaboración del listado de series y subseries documentales</t>
  </si>
  <si>
    <t>100% de las encuestas de producción documental</t>
  </si>
  <si>
    <t>Listado de series y subseries documentales</t>
  </si>
  <si>
    <t>Actividades operativas para el normal funcionamiento administrativo de la Entidad.</t>
  </si>
  <si>
    <t>PAO-2023-085</t>
  </si>
  <si>
    <t>8. Realizar la radicación y distribución de los documentos entrantes y salientes del Instituto.</t>
  </si>
  <si>
    <t>Atender el 100% de las solicitudes de radicación</t>
  </si>
  <si>
    <t>3 Bases de datos de radicación (IE, EE y ER)</t>
  </si>
  <si>
    <t>PAO-2023-086</t>
  </si>
  <si>
    <t>9. Atender las solicitudes de prestamos y consultas de los expedientes de archivo Central, Gestión y Misional.</t>
  </si>
  <si>
    <t>Atender el 100% de las solicitudes de prestamos y consultas</t>
  </si>
  <si>
    <t>3 Bases de datos de préstamos y consultas atendidas (Archivo Central, Archivo Misional y Archivo OAJ)</t>
  </si>
  <si>
    <t>PAO-2023-087</t>
  </si>
  <si>
    <t>10. Recepcionar e incluir folios en los expedientes de la serie de Historias Sociales de los Asistidos y contratos.</t>
  </si>
  <si>
    <t>Atender el 100% de las solicitudes de inclusión de folios</t>
  </si>
  <si>
    <t>1 Base de datos de folios recibidos por Archivo Misional 1 Base de datos de folios recibidos por Archivo OAJ</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</si>
  <si>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</si>
  <si>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PAO-2023-091</t>
  </si>
  <si>
    <t>1. 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</si>
  <si>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4 informes</t>
  </si>
  <si>
    <t>4 informes; (3 trimestrales y 1 bimestral)  de los requerimientos presentados por la ciudadanía.</t>
  </si>
  <si>
    <t>PAO-2023-092</t>
  </si>
  <si>
    <t>2. Elaborar 4 informes; 3 trimestrales y 1 bimestral (octubre-noviembre) de los requerimientos presentados por la ciudadanía (PQRSD), al IDIPRON para facilitar la toma de decisiones y el desarrollo de iniciativas de mejora</t>
  </si>
  <si>
    <t>3 informes trimestrales y 1 bimestral de los requerimientos presentados por la ciudadanía.</t>
  </si>
  <si>
    <t>Atención a la ciudadanía</t>
  </si>
  <si>
    <t>PAO-2023-093</t>
  </si>
  <si>
    <t>2. Participar en eventos realizados para la ciudadanía</t>
  </si>
  <si>
    <t xml:space="preserve"> 9 eventos realizados para la ciudadanía</t>
  </si>
  <si>
    <t xml:space="preserve">Listados de asistencia a eventos programados para la ciudadanía </t>
  </si>
  <si>
    <t>Aprobar recursos para fortalecer las capacidades de talento humano que atiendan las necesidades de los grupos de valor (ej.: conocimiento de otras lenguas o idiomas) con el fin de promover la accesibilidad y atender las necesidades particulares.</t>
  </si>
  <si>
    <t>PAO-2023-094</t>
  </si>
  <si>
    <t xml:space="preserve">3. Capacitar al grupo de trabajo que conforma Atención a la Ciudadanía en: atención a persona sorda, ciega y  población LGBTI. </t>
  </si>
  <si>
    <t xml:space="preserve">Listados de asistencia a capacitaciones para el  grupo de atención a la ciudadanía. </t>
  </si>
  <si>
    <t>Encuesta OCI</t>
  </si>
  <si>
    <t>Implementar controles  que  permita trazabilidad de la comunicación externa en relación con la oportunidad y control de las respuestas o tramite de las comunicaciones.</t>
  </si>
  <si>
    <t>PAO-2023-095</t>
  </si>
  <si>
    <t>4. Realizar mesas de trabajo con los procesos que reciben peticiones ciudadanas con el fin de dar a conocer las implicaciones que tiene no contestarlas de forma oportuna.</t>
  </si>
  <si>
    <t>4 mesas de trabajo</t>
  </si>
  <si>
    <t xml:space="preserve">Actas de reunión - Listados de asistencia </t>
  </si>
  <si>
    <t>PAO-2023-096</t>
  </si>
  <si>
    <t xml:space="preserve">5. Propiciar un dialogo de doble via en tiempo real con las comunidades en redes sociales del instituto a través de la atención del chat de facebook y whatsapp </t>
  </si>
  <si>
    <t>PAO-2023-097</t>
  </si>
  <si>
    <t>6. Gestionar las solicitudes de información recibidas de acuerdo con los lineamientos definidos en la entidad.</t>
  </si>
  <si>
    <t>10 informes de gestión</t>
  </si>
  <si>
    <t xml:space="preserve">10 Informes de gestión en donde se encuentre la información de las solicitudes de información </t>
  </si>
  <si>
    <t>PAO-2023-098</t>
  </si>
  <si>
    <t>7. Socializar los pasos y canales para interponer denuncias de corrpución en la entidad</t>
  </si>
  <si>
    <t>Contar con herramientas de caracterización de los documentos para evaluar la complejidad de los documentos utilizados para comunicarse con sus grupos de valor (formularios, guías, respuestas a derechos de petición, etc.) en la entidad.</t>
  </si>
  <si>
    <t>PAO-2023-099</t>
  </si>
  <si>
    <t>Solicitar mesa de trabajo con la Alcaldía Mayor de Bogotá - Bogotá Te Escucha con el fin de solicitar información respecto a las herramientas de caracterización de los documentos.</t>
  </si>
  <si>
    <t>una mesa de trabajo</t>
  </si>
  <si>
    <t xml:space="preserve">Listados de asistencia y acta de reunión
 </t>
  </si>
  <si>
    <t>Informe de cierre la gestión del IDIPRON</t>
  </si>
  <si>
    <t>FURAG</t>
  </si>
  <si>
    <t>Implementar herramientas de gestión del conocimiento para fortalecer el desarrollo de la política de gestión del conocimiento y la innovación.</t>
  </si>
  <si>
    <t>PAO-2023-100</t>
  </si>
  <si>
    <t>Construir tablero de metas de proyectos de inversión y plan de Desarrolllo</t>
  </si>
  <si>
    <t xml:space="preserve">Generar 1 informe de metas mensual </t>
  </si>
  <si>
    <t>11 Infografias, 1 por mes</t>
  </si>
  <si>
    <t>Implementar procesos o procedimientos de calidad de datos para mejorar la gestión de los componentes de la información de la entidad.</t>
  </si>
  <si>
    <t>PAO-2023-102</t>
  </si>
  <si>
    <t>Crear un documento o procedimiento que permita  la publicación y actualización de datos abiertos.</t>
  </si>
  <si>
    <t>Un documento o procedimiento</t>
  </si>
  <si>
    <t>Documento o procedimiento aprobado por la OAP y oficializado.</t>
  </si>
  <si>
    <t>PAO-2023-103</t>
  </si>
  <si>
    <t>Actualizar el Directorio de todos los elementos de infraestructura de TI del IDIPRON.</t>
  </si>
  <si>
    <t>Un directorio de TI</t>
  </si>
  <si>
    <t>Directorio aprobado por la OAP y oficializado</t>
  </si>
  <si>
    <t>Fortalecer las capacidades en seguridad digital de la entidad a través de ejercicios de simulación de incidentes de seguridad digital al interior de la entidad.</t>
  </si>
  <si>
    <t>PAO-2023-104</t>
  </si>
  <si>
    <t>Informar avance de la ejecución de actividades del plan de continuidad del negocio</t>
  </si>
  <si>
    <t>Avance ejecución actividades Plan de continuidad del negocio</t>
  </si>
  <si>
    <t>Dos (2) Informes de  avance ejecución de actividades plan de continuidad del negocio</t>
  </si>
  <si>
    <t xml:space="preserve"> Realizar actividades  para el fortalecimiento de  la estrategia de transparencia y rendicion de cuentas del PAAC</t>
  </si>
  <si>
    <t>PAO-2023-105</t>
  </si>
  <si>
    <t xml:space="preserve">Publicación y divulgación del documento previo a la ciudadanía sobre cumplimiento de metas de IDIPRON rendición de cuentas vigencia anterior </t>
  </si>
  <si>
    <t xml:space="preserve">1 documento publicado </t>
  </si>
  <si>
    <t xml:space="preserve">Link de publicación web </t>
  </si>
  <si>
    <t>PAO-2023-106</t>
  </si>
  <si>
    <t>Cubrimiento de las jornadas de formación y capacitación de rendición de cuentas en los canales Institucionales.</t>
  </si>
  <si>
    <t>Divulgar las jornadas de formación y capacitación por medio de las redes sociales Institucionales.</t>
  </si>
  <si>
    <t>Soportes de publicacion en redes sociales Institucionales</t>
  </si>
  <si>
    <t>PAO-2023-107</t>
  </si>
  <si>
    <t>Divulgación y cubrimiento de los espacios de diálogo ciudadano en el marco de la estrategia de rendición de cuentas.</t>
  </si>
  <si>
    <t xml:space="preserve">Realizar cubrimiento de los espacios de diálogos (3). </t>
  </si>
  <si>
    <t xml:space="preserve"> Tres audiovisuales del registro de los espacios de diálogos.</t>
  </si>
  <si>
    <t>PAO-2023-108</t>
  </si>
  <si>
    <t xml:space="preserve">Divulgación, transmisión y cubrimiento de la audicencia de rendición de cuentas. </t>
  </si>
  <si>
    <t>Difusión, Transmisión y cubrimiento del evento.</t>
  </si>
  <si>
    <t>Transmisión del evento y su publicación en los canales institucionales</t>
  </si>
  <si>
    <t>PAO-2023-109</t>
  </si>
  <si>
    <t xml:space="preserve">Publicación y divulgación de las respuestas a las inquietudes ciudadanas generadas en la rendición de cuentas y el  informe final del proceso de  rendición de cuentas vigencia anterior. </t>
  </si>
  <si>
    <t xml:space="preserve">2 Publicaciones en la web su divulgación en las redes sociales </t>
  </si>
  <si>
    <t xml:space="preserve">Link web de las publicaciones </t>
  </si>
  <si>
    <t>PAO-2023-110</t>
  </si>
  <si>
    <t>Realizar la actualización del link de transparencia de acuerdo con lo establecido en la circular 031 de 2021</t>
  </si>
  <si>
    <t>Link de transparencia actualizado</t>
  </si>
  <si>
    <t xml:space="preserve">Link de transparencia portal web Idipron actualizado </t>
  </si>
  <si>
    <t>Rendicion de cuentas</t>
  </si>
  <si>
    <t>PAO-2023-111</t>
  </si>
  <si>
    <t>Socializar los pasos y canales para interponer denuncias de corrupción en la entidad</t>
  </si>
  <si>
    <t>1 Campaña Socializada</t>
  </si>
  <si>
    <t xml:space="preserve">Informe de campaña </t>
  </si>
  <si>
    <t>PAO-2023-112</t>
  </si>
  <si>
    <t>Realizar la actualización del esquema de publicación teniendo en cuenta la reestructuración del IDIPRON acuerdo 009 de 2022 y promoción de la información a través de un proceso participativo que incluya a la ciudadanía y publicar al proceso en la página web del IDIPRON en la sección de transparencia.</t>
  </si>
  <si>
    <t xml:space="preserve">Esquema de publicaciones 100% actualizado </t>
  </si>
  <si>
    <t>Link de publicación excel en la web</t>
  </si>
  <si>
    <t>PAO-2023-113</t>
  </si>
  <si>
    <t>Realizar los diagnósticos y ajustes para el cumplimiento de las directrices de accesibilidad web establecidas en la Resolución 1519 de 2020</t>
  </si>
  <si>
    <t>Cumplimiento del 100% de las directrices de accesibilidad web</t>
  </si>
  <si>
    <t>Items de accesibilidad cumplidos</t>
  </si>
  <si>
    <t>Plan Operacional del proceso Gestión ambiental- Cumplimiento Marco Legal Ambiental e implementación de la Política de Cero Papel</t>
  </si>
  <si>
    <t>PAO-2023-114</t>
  </si>
  <si>
    <t>1. 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</si>
  <si>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</si>
  <si>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</si>
  <si>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t>PAO-2023-115</t>
  </si>
  <si>
    <t>2. Planificar y ejecutar las actividades de la semana ambiental</t>
  </si>
  <si>
    <t>100% de la ejecución de actividades planificadas para la semana de gestión ambiental</t>
  </si>
  <si>
    <t>Plan de trabajo, Cronograma de Actividades e Informe de Resultados de la semana ambiental</t>
  </si>
  <si>
    <t>PAO-2023-116</t>
  </si>
  <si>
    <t>3. Realizar dos (2) campañas de comunicación (piezas de  comunicación por correo electrónico y/o físicas) sobre la implementación de la política de cero papel</t>
  </si>
  <si>
    <t>PAO-2023-117</t>
  </si>
  <si>
    <t xml:space="preserve">4. Proyectar los actos administrativos para la designación del nuevo Gestor Ambiental y la formalización de las funciones de acuerdo al Decreto 1299 de 2008.  </t>
  </si>
  <si>
    <t>1 acto administrativo</t>
  </si>
  <si>
    <t xml:space="preserve">Acto administrativo </t>
  </si>
  <si>
    <t>Realizar actividades para el fortalecimiento de la política  de  Seguimiento y evaluación del desempeño institucional mediante el seguimiento a las herramientas de gestión del proceso de gestión ambiental</t>
  </si>
  <si>
    <t>PAO-2023-118</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</si>
  <si>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</si>
  <si>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</si>
  <si>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</si>
  <si>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Gestión Operativa</t>
  </si>
  <si>
    <t>PAO-2023-119</t>
  </si>
  <si>
    <t>1. Atender oportunamente las emergencias de infraestructura que se presenten en las Unidades Operativas del IDIPRON</t>
  </si>
  <si>
    <t>Formato de inspección de mantenimiento de bienes muebles e inmuebles A-GAMB-FT-007</t>
  </si>
  <si>
    <t>PAO-2023-120</t>
  </si>
  <si>
    <t xml:space="preserve">2. Realizar reporte respecto a los avalúos de los predios de la entidad que presentan deterioro. </t>
  </si>
  <si>
    <t>Reporte avalúos</t>
  </si>
  <si>
    <t>PAO-2023-121</t>
  </si>
  <si>
    <t xml:space="preserve">3. Realizar un boletín Mensual de los principales mantenimientos de infraestructura realizados en las Unidades de Protección Integral del IDIPRON y socializar a todas las personas de la entidad. </t>
  </si>
  <si>
    <t xml:space="preserve">12 boletines mensuales </t>
  </si>
  <si>
    <t xml:space="preserve">Boletines mensuales de mantenimientos de infraestructura </t>
  </si>
  <si>
    <t>CUMPLIMIENTO A NORMATIVIDAD</t>
  </si>
  <si>
    <t>PAO-2023-122</t>
  </si>
  <si>
    <t>1. Realizar el reporte de Austeridad del Gasto por concepto de inventarios y stock de elementos</t>
  </si>
  <si>
    <t>4 reportes</t>
  </si>
  <si>
    <t>Reportes de Austeridad en el gasto</t>
  </si>
  <si>
    <t>Austeridad en el gasto</t>
  </si>
  <si>
    <t xml:space="preserve"> Realizar el seguimiento de la prestación de los servicios, prestados por el proceso
(Plan de Austeridad en el Gasto Público)</t>
  </si>
  <si>
    <t>PAO-2023-123</t>
  </si>
  <si>
    <t xml:space="preserve">1. Realizar seguimiento a los pagos de arriendo del predio Molinos </t>
  </si>
  <si>
    <t xml:space="preserve">Reporte de seguimiento pagos arriendo predio Molinos  </t>
  </si>
  <si>
    <t>PAO-2023-124</t>
  </si>
  <si>
    <t xml:space="preserve">2. Realizar el seguimiento del servicio de telefonía móvil de la entidad </t>
  </si>
  <si>
    <t>Reporte de seguimiento servicio de telefonía móvil</t>
  </si>
  <si>
    <t>PAO-2023-125</t>
  </si>
  <si>
    <t xml:space="preserve">3. Realizar seguimiento al consumo de combustible de la flota propia del IDIPRON </t>
  </si>
  <si>
    <t xml:space="preserve">Reporte consolidado consumo combustible vehículos propios del IDIPRON </t>
  </si>
  <si>
    <t>PAO-2023-126</t>
  </si>
  <si>
    <t xml:space="preserve">4. Realizar seguimiento al mantenimiento preventivo y correctivo de la flota propia del IDIPRON </t>
  </si>
  <si>
    <t>Reporte consolidado de mantenimientos realizados  y formato preinspección vehicular</t>
  </si>
  <si>
    <t>PAO-2023-127</t>
  </si>
  <si>
    <t xml:space="preserve">5. Realizar seguimiento al servicio de geolocalización de vehículos del IDIPRON. </t>
  </si>
  <si>
    <t xml:space="preserve">Reporte seguimiento servicio de geolocalización </t>
  </si>
  <si>
    <t>PAO-2023-128</t>
  </si>
  <si>
    <t>6. Realizar el seguimiento de los servicios y tarifas del transporte contratado</t>
  </si>
  <si>
    <t>Planilla de verificación de los servicios prestados con transporte contratado</t>
  </si>
  <si>
    <t>PAO-2023-129</t>
  </si>
  <si>
    <t xml:space="preserve">7. Realizar seguimiento del servicio de fotocopiado, impresión y escáner en el IDIPRON </t>
  </si>
  <si>
    <t xml:space="preserve">Reporte de consumo del servicio de fotocopiado, impresión y escáner en el IDIPRON  </t>
  </si>
  <si>
    <t>PAO-2023-130</t>
  </si>
  <si>
    <t xml:space="preserve">8. Realizar seguimiento del manejo y pagos de los servicios públicos e impuestos. </t>
  </si>
  <si>
    <t>Reporte consolidado consumo servicios públicos</t>
  </si>
  <si>
    <t>PAO-2023-131</t>
  </si>
  <si>
    <t>9. Realizar seguimiento a los servcios de aseo y cafeteria</t>
  </si>
  <si>
    <t>Reporte de seguimiento de los servicios de aseo y cafetería</t>
  </si>
  <si>
    <t>Actividades operativas</t>
  </si>
  <si>
    <t>PAO-2023-132</t>
  </si>
  <si>
    <t>Asistir a las capacitaciones convocadas por la secretaría jurídica distrital</t>
  </si>
  <si>
    <t>asistir a las capaitaciones convocadas de manera semestral</t>
  </si>
  <si>
    <t>evidencias de participacion en capacitaciones</t>
  </si>
  <si>
    <t>PAO-2023-133</t>
  </si>
  <si>
    <t>Reportar al área de contabilidad la información de las obligaciones relacionadas con procesos y créditos judiciales y los procesos que afecten los estados contables de la entidad</t>
  </si>
  <si>
    <t>reportes mensuales de las obligaciones contingentes</t>
  </si>
  <si>
    <t xml:space="preserve">Memorando </t>
  </si>
  <si>
    <t>PAO-2023-134</t>
  </si>
  <si>
    <t>Crear y oficializar el procedimiento, para gestionar el prestamo y consulta de documentos, que hacen parte de los procesos judiciales y estan ubicados en otras areas de la entidad.</t>
  </si>
  <si>
    <t xml:space="preserve">Creración del Procedimiento </t>
  </si>
  <si>
    <t>Procedimiento y correo electronico de aprobación</t>
  </si>
  <si>
    <t>Actividades administrativas</t>
  </si>
  <si>
    <t>PAO-2023-135</t>
  </si>
  <si>
    <t>1. Realizar la gestión secretarial a las solicitudes, peticiones, quejas y reclamos allegadas a la Oficina de Control Disciplinario Interno.</t>
  </si>
  <si>
    <t xml:space="preserve">1. Reporte del Aplicativo de Gestón Documental. (según demanda) </t>
  </si>
  <si>
    <t>PAO-2023-136</t>
  </si>
  <si>
    <t>2. Realizar la organización e incorporación documental a los expedientes disciplinarios.</t>
  </si>
  <si>
    <t>2. Acta de reunión, sobre la organización e incorporación de la documentación a los expedientes disciplinarios. (según demanda)</t>
  </si>
  <si>
    <t>PAO-2023-137</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</si>
  <si>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</si>
  <si>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</si>
  <si>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Modificacion al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</si>
</sst>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8"/>
      <name val="Calibri"/>
      <family val="2"/>
      <scheme val="minor"/>
    </font>
    <font>
      <b/>
      <sz val="18"/>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0"/>
      <name val="Arial"/>
      <family val="2"/>
    </font>
    <font>
      <strike/>
      <sz val="10"/>
      <name val="Arial"/>
      <family val="2"/>
    </font>
    <font>
      <sz val="10"/>
      <color theme="1"/>
      <name val="Calibri"/>
      <family val="2"/>
      <scheme val="minor"/>
    </font>
    <font>
      <b/>
      <sz val="12"/>
      <color theme="1"/>
      <name val="Arial"/>
      <family val="2"/>
    </font>
    <font>
      <sz val="14"/>
      <name val="Arial"/>
      <family val="2"/>
    </font>
    <font>
      <b/>
      <sz val="14"/>
      <color theme="0"/>
      <name val="Times New Roman"/>
      <family val="1"/>
    </font>
    <font>
      <b/>
      <sz val="20"/>
      <color theme="0"/>
      <name val="Times New Roman"/>
      <family val="1"/>
    </font>
    <font>
      <b/>
      <sz val="22"/>
      <color theme="0"/>
      <name val="Times New Roman"/>
      <family val="1"/>
    </font>
    <font>
      <b/>
      <sz val="16"/>
      <color theme="0"/>
      <name val="Times New Roman"/>
      <family val="1"/>
    </font>
    <font>
      <b/>
      <sz val="16"/>
      <color theme="0"/>
      <name val="Arial"/>
      <family val="2"/>
    </font>
    <font>
      <sz val="10"/>
      <name val="Arial"/>
    </font>
  </fonts>
  <fills count="1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rgb="FFFFFFFF"/>
      </patternFill>
    </fill>
    <fill>
      <patternFill patternType="solid">
        <fgColor theme="0" tint="-0.249977111117893"/>
        <bgColor indexed="64"/>
      </patternFill>
    </fill>
    <fill>
      <patternFill patternType="solid">
        <fgColor theme="8" tint="-0.499984740745262"/>
        <bgColor rgb="FF000000"/>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rgb="FFFFFF00"/>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rgb="FFFCE4D6"/>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medium">
        <color theme="5" tint="-0.249977111117893"/>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thin">
        <color indexed="64"/>
      </left>
      <right/>
      <top/>
      <bottom style="thin">
        <color rgb="FF000000"/>
      </bottom>
      <diagonal/>
    </border>
    <border>
      <left/>
      <right style="thin">
        <color indexed="64"/>
      </right>
      <top/>
      <bottom style="thin">
        <color rgb="FF000000"/>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29">
    <xf numFmtId="0" fontId="0" fillId="0" borderId="0" xfId="0"/>
    <xf numFmtId="0" fontId="10" fillId="0" borderId="1" xfId="0" applyFont="1" applyBorder="1" applyAlignment="1">
      <alignment vertical="center"/>
    </xf>
    <xf numFmtId="0" fontId="0" fillId="3" borderId="0" xfId="0" applyFill="1"/>
    <xf numFmtId="0" fontId="10"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16" fillId="5" borderId="1" xfId="0" applyFont="1" applyFill="1" applyBorder="1" applyAlignment="1">
      <alignment horizontal="center" vertical="center"/>
    </xf>
    <xf numFmtId="0" fontId="4" fillId="4" borderId="1" xfId="2" applyFill="1" applyBorder="1" applyAlignment="1" applyProtection="1">
      <alignment horizontal="center" vertical="center" wrapText="1"/>
    </xf>
    <xf numFmtId="14" fontId="4" fillId="4" borderId="1" xfId="2" applyNumberFormat="1" applyFill="1" applyBorder="1" applyAlignment="1" applyProtection="1">
      <alignment horizontal="center" vertical="center" wrapText="1"/>
    </xf>
    <xf numFmtId="0" fontId="15" fillId="0" borderId="1" xfId="0" applyFont="1" applyBorder="1" applyAlignment="1">
      <alignment horizontal="center" vertical="center"/>
    </xf>
    <xf numFmtId="0" fontId="4" fillId="4" borderId="5" xfId="2" applyFill="1" applyBorder="1" applyAlignment="1" applyProtection="1">
      <alignment horizontal="center"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10" borderId="1" xfId="0" applyFont="1" applyFill="1" applyBorder="1" applyAlignment="1">
      <alignment horizontal="center" vertical="center"/>
    </xf>
    <xf numFmtId="14" fontId="15" fillId="10" borderId="1" xfId="0" applyNumberFormat="1" applyFont="1" applyFill="1" applyBorder="1" applyAlignment="1">
      <alignment horizontal="center" vertical="center"/>
    </xf>
    <xf numFmtId="0" fontId="15" fillId="10" borderId="1" xfId="0" applyFont="1" applyFill="1" applyBorder="1" applyAlignment="1">
      <alignment horizontal="center" vertical="center" wrapText="1"/>
    </xf>
    <xf numFmtId="0" fontId="4" fillId="10" borderId="1" xfId="2" applyFill="1" applyBorder="1" applyAlignment="1" applyProtection="1">
      <alignment horizontal="center" vertical="center" wrapText="1"/>
    </xf>
    <xf numFmtId="0" fontId="12" fillId="11" borderId="13" xfId="0" applyFont="1" applyFill="1" applyBorder="1" applyAlignment="1">
      <alignment horizontal="left" vertical="center" wrapText="1"/>
    </xf>
    <xf numFmtId="14" fontId="17" fillId="2" borderId="14" xfId="0" applyNumberFormat="1" applyFont="1" applyFill="1" applyBorder="1" applyAlignment="1">
      <alignment vertical="center" wrapText="1"/>
    </xf>
    <xf numFmtId="0" fontId="12" fillId="11" borderId="14" xfId="0" applyFont="1" applyFill="1" applyBorder="1" applyAlignment="1">
      <alignment horizontal="left" vertical="center" wrapText="1"/>
    </xf>
    <xf numFmtId="1" fontId="17" fillId="2" borderId="14" xfId="0" applyNumberFormat="1" applyFont="1" applyFill="1" applyBorder="1" applyAlignment="1">
      <alignment vertical="center" wrapText="1"/>
    </xf>
    <xf numFmtId="0" fontId="12" fillId="11" borderId="15" xfId="0" applyFont="1" applyFill="1" applyBorder="1" applyAlignment="1">
      <alignment horizontal="left" vertical="center" wrapText="1"/>
    </xf>
    <xf numFmtId="0" fontId="19" fillId="15" borderId="17" xfId="0" applyFont="1" applyFill="1" applyBorder="1" applyAlignment="1">
      <alignment vertical="center" wrapText="1"/>
    </xf>
    <xf numFmtId="0" fontId="19" fillId="15" borderId="18" xfId="0" applyFont="1" applyFill="1" applyBorder="1" applyAlignment="1">
      <alignment vertical="center" wrapText="1"/>
    </xf>
    <xf numFmtId="0" fontId="13" fillId="9" borderId="16" xfId="0" applyFont="1" applyFill="1" applyBorder="1" applyAlignment="1">
      <alignment horizontal="justify" vertical="center" wrapText="1"/>
    </xf>
    <xf numFmtId="0" fontId="13" fillId="9" borderId="16" xfId="0" applyFont="1" applyFill="1" applyBorder="1" applyAlignment="1">
      <alignment horizontal="justify" vertical="center"/>
    </xf>
    <xf numFmtId="14" fontId="13" fillId="9" borderId="16" xfId="0" applyNumberFormat="1" applyFont="1" applyFill="1" applyBorder="1" applyAlignment="1">
      <alignment horizontal="justify" vertical="center" wrapText="1"/>
    </xf>
    <xf numFmtId="9" fontId="13" fillId="9" borderId="16" xfId="1" applyFont="1" applyFill="1" applyBorder="1" applyAlignment="1" applyProtection="1">
      <alignment horizontal="justify" vertical="center" wrapText="1"/>
    </xf>
    <xf numFmtId="0" fontId="13" fillId="8" borderId="16" xfId="0" applyFont="1" applyFill="1" applyBorder="1" applyAlignment="1">
      <alignment horizontal="justify" vertical="center" wrapText="1"/>
    </xf>
    <xf numFmtId="9" fontId="13" fillId="8" borderId="16" xfId="1" applyFont="1" applyFill="1" applyBorder="1" applyAlignment="1">
      <alignment horizontal="justify" vertical="center" wrapText="1"/>
    </xf>
    <xf numFmtId="9" fontId="13" fillId="8" borderId="16" xfId="0" applyNumberFormat="1" applyFont="1" applyFill="1" applyBorder="1" applyAlignment="1">
      <alignment horizontal="justify" vertical="center" wrapText="1"/>
    </xf>
    <xf numFmtId="0" fontId="3" fillId="8" borderId="16" xfId="0" applyFont="1" applyFill="1" applyBorder="1" applyAlignment="1">
      <alignment vertical="center" wrapText="1"/>
    </xf>
    <xf numFmtId="9" fontId="2" fillId="8" borderId="16" xfId="0" applyNumberFormat="1" applyFont="1" applyFill="1" applyBorder="1" applyAlignment="1">
      <alignment horizontal="center" vertical="center" wrapText="1"/>
    </xf>
    <xf numFmtId="9" fontId="13" fillId="9" borderId="16" xfId="0" applyNumberFormat="1" applyFont="1" applyFill="1" applyBorder="1" applyAlignment="1">
      <alignment horizontal="justify" vertical="center" wrapText="1"/>
    </xf>
    <xf numFmtId="164" fontId="13" fillId="9" borderId="16" xfId="1" applyNumberFormat="1" applyFont="1" applyFill="1" applyBorder="1" applyAlignment="1" applyProtection="1">
      <alignment horizontal="justify" vertical="center" wrapText="1"/>
    </xf>
    <xf numFmtId="14" fontId="13" fillId="8" borderId="16" xfId="0" applyNumberFormat="1" applyFont="1" applyFill="1" applyBorder="1" applyAlignment="1">
      <alignment horizontal="justify" vertical="center" wrapText="1"/>
    </xf>
    <xf numFmtId="0" fontId="13" fillId="9" borderId="16" xfId="2" applyFont="1" applyFill="1" applyBorder="1" applyAlignment="1" applyProtection="1">
      <alignment horizontal="justify" vertical="center" wrapText="1"/>
    </xf>
    <xf numFmtId="0" fontId="0" fillId="9" borderId="16" xfId="0" applyFill="1" applyBorder="1"/>
    <xf numFmtId="164" fontId="13" fillId="9" borderId="16" xfId="0" applyNumberFormat="1" applyFont="1" applyFill="1" applyBorder="1" applyAlignment="1">
      <alignment horizontal="justify" vertical="center" wrapText="1"/>
    </xf>
    <xf numFmtId="14" fontId="13" fillId="9" borderId="16" xfId="0" applyNumberFormat="1" applyFont="1" applyFill="1" applyBorder="1" applyAlignment="1">
      <alignment horizontal="justify" vertical="center"/>
    </xf>
    <xf numFmtId="9" fontId="8" fillId="15" borderId="28" xfId="0" applyNumberFormat="1" applyFont="1" applyFill="1" applyBorder="1" applyAlignment="1">
      <alignment horizontal="center" vertical="center" wrapText="1"/>
    </xf>
    <xf numFmtId="9" fontId="8" fillId="15" borderId="16" xfId="0" applyNumberFormat="1" applyFont="1" applyFill="1" applyBorder="1" applyAlignment="1">
      <alignment horizontal="center" vertical="center" wrapText="1"/>
    </xf>
    <xf numFmtId="9" fontId="8" fillId="6" borderId="16" xfId="0" applyNumberFormat="1" applyFont="1" applyFill="1" applyBorder="1" applyAlignment="1">
      <alignment horizontal="center" vertical="center" wrapText="1"/>
    </xf>
    <xf numFmtId="1" fontId="8" fillId="6" borderId="16" xfId="0" applyNumberFormat="1" applyFont="1" applyFill="1" applyBorder="1" applyAlignment="1">
      <alignment horizontal="center" vertical="center" wrapText="1"/>
    </xf>
    <xf numFmtId="1" fontId="8" fillId="15" borderId="16" xfId="0" applyNumberFormat="1" applyFont="1" applyFill="1" applyBorder="1" applyAlignment="1">
      <alignment horizontal="center" vertical="center" wrapText="1"/>
    </xf>
    <xf numFmtId="9" fontId="13" fillId="8" borderId="16" xfId="1" applyFont="1" applyFill="1" applyBorder="1" applyAlignment="1">
      <alignment horizontal="center" vertical="center" wrapText="1"/>
    </xf>
    <xf numFmtId="1" fontId="13" fillId="8" borderId="16" xfId="1" applyNumberFormat="1" applyFont="1" applyFill="1" applyBorder="1" applyAlignment="1">
      <alignment horizontal="justify" vertical="center" wrapText="1"/>
    </xf>
    <xf numFmtId="0" fontId="21" fillId="13" borderId="17" xfId="0" applyFont="1" applyFill="1" applyBorder="1" applyAlignment="1">
      <alignment vertical="center"/>
    </xf>
    <xf numFmtId="0" fontId="21" fillId="15" borderId="17" xfId="0" applyFont="1" applyFill="1" applyBorder="1" applyAlignment="1">
      <alignment vertical="center" wrapText="1"/>
    </xf>
    <xf numFmtId="0" fontId="21" fillId="13" borderId="18" xfId="0" applyFont="1" applyFill="1" applyBorder="1" applyAlignment="1">
      <alignment vertical="center"/>
    </xf>
    <xf numFmtId="0" fontId="22" fillId="13" borderId="16" xfId="0" applyFont="1" applyFill="1" applyBorder="1" applyAlignment="1">
      <alignment horizontal="center" vertical="center" textRotation="90" wrapText="1"/>
    </xf>
    <xf numFmtId="0" fontId="22" fillId="13" borderId="26" xfId="0" applyFont="1" applyFill="1" applyBorder="1" applyAlignment="1">
      <alignment horizontal="center" vertical="center" textRotation="90" wrapText="1"/>
    </xf>
    <xf numFmtId="0" fontId="21" fillId="15" borderId="18" xfId="0" applyFont="1" applyFill="1" applyBorder="1" applyAlignment="1">
      <alignment vertical="center" wrapText="1"/>
    </xf>
    <xf numFmtId="0" fontId="22" fillId="13" borderId="17" xfId="0" applyFont="1" applyFill="1" applyBorder="1" applyAlignment="1">
      <alignment horizontal="center" vertical="center" textRotation="90" wrapText="1"/>
    </xf>
    <xf numFmtId="0" fontId="22" fillId="13" borderId="17" xfId="0" applyFont="1" applyFill="1" applyBorder="1" applyAlignment="1">
      <alignment horizontal="center" vertical="center" wrapText="1"/>
    </xf>
    <xf numFmtId="0" fontId="22" fillId="13" borderId="20"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21" fillId="13" borderId="16" xfId="0" applyFont="1" applyFill="1" applyBorder="1" applyAlignment="1">
      <alignment horizontal="center" vertical="center" textRotation="90" wrapText="1"/>
    </xf>
    <xf numFmtId="0" fontId="21" fillId="13" borderId="19" xfId="0" applyFont="1" applyFill="1" applyBorder="1" applyAlignment="1">
      <alignment horizontal="center" vertical="center" wrapText="1"/>
    </xf>
    <xf numFmtId="9" fontId="13" fillId="16" borderId="33" xfId="0" applyNumberFormat="1" applyFont="1" applyFill="1" applyBorder="1" applyAlignment="1">
      <alignment horizontal="center" vertical="center" wrapText="1"/>
    </xf>
    <xf numFmtId="9" fontId="13" fillId="16" borderId="34" xfId="0" applyNumberFormat="1" applyFont="1" applyFill="1" applyBorder="1" applyAlignment="1">
      <alignment horizontal="center" vertical="center" wrapText="1"/>
    </xf>
    <xf numFmtId="0" fontId="23" fillId="9" borderId="16" xfId="0" applyFont="1" applyFill="1" applyBorder="1" applyAlignment="1">
      <alignment horizontal="justify" vertical="center" wrapText="1"/>
    </xf>
    <xf numFmtId="0" fontId="13" fillId="16" borderId="33" xfId="0" applyFont="1" applyFill="1" applyBorder="1" applyAlignment="1">
      <alignment wrapText="1"/>
    </xf>
    <xf numFmtId="1" fontId="13" fillId="8" borderId="16" xfId="0" applyNumberFormat="1" applyFont="1" applyFill="1" applyBorder="1" applyAlignment="1">
      <alignment horizontal="justify" vertical="center" wrapText="1"/>
    </xf>
    <xf numFmtId="0" fontId="13" fillId="8" borderId="16" xfId="0" applyFont="1" applyFill="1" applyBorder="1" applyAlignment="1">
      <alignment vertical="center" wrapText="1"/>
    </xf>
    <xf numFmtId="9" fontId="13" fillId="8" borderId="16" xfId="1" applyFont="1" applyFill="1" applyBorder="1" applyAlignment="1">
      <alignment vertical="center" wrapText="1"/>
    </xf>
    <xf numFmtId="0" fontId="13" fillId="16" borderId="35" xfId="0" applyFont="1" applyFill="1" applyBorder="1" applyAlignment="1">
      <alignment wrapText="1"/>
    </xf>
    <xf numFmtId="0" fontId="13" fillId="16" borderId="33" xfId="0" applyFont="1" applyFill="1" applyBorder="1" applyAlignment="1">
      <alignment vertical="center" wrapText="1"/>
    </xf>
    <xf numFmtId="0" fontId="13" fillId="16" borderId="35" xfId="0" applyFont="1" applyFill="1" applyBorder="1" applyAlignment="1">
      <alignment vertical="center" wrapText="1"/>
    </xf>
    <xf numFmtId="14" fontId="13" fillId="16" borderId="33" xfId="0" applyNumberFormat="1" applyFont="1" applyFill="1" applyBorder="1" applyAlignment="1">
      <alignment horizontal="center" vertical="center" wrapText="1"/>
    </xf>
    <xf numFmtId="14" fontId="13" fillId="16" borderId="35" xfId="0" applyNumberFormat="1" applyFont="1" applyFill="1" applyBorder="1" applyAlignment="1">
      <alignment horizontal="center" vertical="center" wrapText="1"/>
    </xf>
    <xf numFmtId="9" fontId="8" fillId="15" borderId="16" xfId="0" applyNumberFormat="1"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4" borderId="16"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21" fillId="15" borderId="17" xfId="0" applyFont="1" applyFill="1" applyBorder="1" applyAlignment="1">
      <alignment horizontal="center" vertical="center" wrapText="1"/>
    </xf>
    <xf numFmtId="0" fontId="21" fillId="15" borderId="18" xfId="0" applyFont="1" applyFill="1" applyBorder="1" applyAlignment="1">
      <alignment horizontal="center" vertical="center" wrapText="1"/>
    </xf>
    <xf numFmtId="0" fontId="21" fillId="15" borderId="19" xfId="0" applyFont="1" applyFill="1" applyBorder="1" applyAlignment="1">
      <alignment horizontal="center" vertical="center" wrapText="1"/>
    </xf>
    <xf numFmtId="0" fontId="21" fillId="12" borderId="17" xfId="0" applyFont="1" applyFill="1" applyBorder="1" applyAlignment="1">
      <alignment horizontal="center" vertical="center"/>
    </xf>
    <xf numFmtId="0" fontId="21" fillId="12" borderId="16" xfId="0" applyFont="1" applyFill="1" applyBorder="1" applyAlignment="1">
      <alignment horizontal="center" vertical="center"/>
    </xf>
    <xf numFmtId="0" fontId="18" fillId="7" borderId="16" xfId="2" applyFont="1" applyFill="1" applyBorder="1" applyAlignment="1" applyProtection="1">
      <alignment horizontal="center" vertical="center" wrapText="1"/>
    </xf>
    <xf numFmtId="0" fontId="21" fillId="13" borderId="20" xfId="0" applyFont="1" applyFill="1" applyBorder="1" applyAlignment="1">
      <alignment horizontal="center" vertical="center"/>
    </xf>
    <xf numFmtId="0" fontId="21" fillId="13" borderId="21" xfId="0" applyFont="1" applyFill="1" applyBorder="1" applyAlignment="1">
      <alignment horizontal="center" vertical="center"/>
    </xf>
    <xf numFmtId="0" fontId="21" fillId="13" borderId="22" xfId="0" applyFont="1" applyFill="1" applyBorder="1" applyAlignment="1">
      <alignment horizontal="center" vertical="center"/>
    </xf>
    <xf numFmtId="0" fontId="21" fillId="13" borderId="23" xfId="0" applyFont="1" applyFill="1" applyBorder="1" applyAlignment="1">
      <alignment horizontal="center" vertical="center"/>
    </xf>
    <xf numFmtId="0" fontId="21" fillId="13" borderId="24" xfId="0" applyFont="1" applyFill="1" applyBorder="1" applyAlignment="1">
      <alignment horizontal="center" vertical="center"/>
    </xf>
    <xf numFmtId="0" fontId="21" fillId="13" borderId="25" xfId="0" applyFont="1" applyFill="1" applyBorder="1" applyAlignment="1">
      <alignment horizontal="center" vertical="center"/>
    </xf>
    <xf numFmtId="0" fontId="22" fillId="13" borderId="29" xfId="0" applyFont="1" applyFill="1" applyBorder="1" applyAlignment="1">
      <alignment horizontal="center" vertical="center" wrapText="1"/>
    </xf>
    <xf numFmtId="0" fontId="22" fillId="13" borderId="30" xfId="0" applyFont="1" applyFill="1" applyBorder="1" applyAlignment="1">
      <alignment horizontal="center" vertical="center" wrapText="1"/>
    </xf>
    <xf numFmtId="0" fontId="21" fillId="13" borderId="26" xfId="0" applyFont="1" applyFill="1" applyBorder="1" applyAlignment="1">
      <alignment horizontal="center" vertical="center"/>
    </xf>
    <xf numFmtId="0" fontId="21" fillId="13" borderId="27" xfId="0" applyFont="1" applyFill="1" applyBorder="1" applyAlignment="1">
      <alignment horizontal="center" vertical="center"/>
    </xf>
    <xf numFmtId="0" fontId="20" fillId="7" borderId="16" xfId="0" applyFont="1" applyFill="1" applyBorder="1" applyAlignment="1">
      <alignment horizontal="center" vertical="center" wrapText="1"/>
    </xf>
    <xf numFmtId="0" fontId="21" fillId="14" borderId="17"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49" fontId="11" fillId="0" borderId="4" xfId="0" applyNumberFormat="1" applyFont="1" applyBorder="1" applyAlignment="1">
      <alignment horizontal="center" vertical="center"/>
    </xf>
    <xf numFmtId="49" fontId="11" fillId="0" borderId="2" xfId="0" applyNumberFormat="1" applyFont="1" applyBorder="1" applyAlignment="1">
      <alignment horizontal="center" vertical="center"/>
    </xf>
    <xf numFmtId="14" fontId="11" fillId="0" borderId="4"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21" fillId="13" borderId="16"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21" fillId="13" borderId="16" xfId="0" applyFont="1" applyFill="1" applyBorder="1" applyAlignment="1">
      <alignment horizontal="center" vertical="center"/>
    </xf>
    <xf numFmtId="0" fontId="12" fillId="7" borderId="16" xfId="2" applyFont="1" applyFill="1" applyBorder="1" applyAlignment="1" applyProtection="1">
      <alignment horizontal="center" vertical="center" wrapText="1"/>
    </xf>
    <xf numFmtId="0" fontId="12" fillId="7" borderId="17" xfId="2" applyFont="1" applyFill="1" applyBorder="1" applyAlignment="1" applyProtection="1">
      <alignment horizontal="center" vertical="center" wrapText="1"/>
    </xf>
    <xf numFmtId="0" fontId="0" fillId="3" borderId="0" xfId="0" applyFill="1" applyAlignment="1">
      <alignment horizontal="center"/>
    </xf>
    <xf numFmtId="0" fontId="0" fillId="3" borderId="6" xfId="0" applyFill="1" applyBorder="1" applyAlignment="1">
      <alignment horizontal="center"/>
    </xf>
  </cellXfs>
  <cellStyles count="3">
    <cellStyle name="Normal" xfId="0" builtinId="0"/>
    <cellStyle name="Normal 2" xfId="2" xr:uid="{1097278E-2382-4A46-A147-83D21EE97B57}"/>
    <cellStyle name="Porcentaje" xfId="1" builtinId="5"/>
  </cellStyles>
  <dxfs count="20">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332015</xdr:colOff>
      <xdr:row>0</xdr:row>
      <xdr:rowOff>0</xdr:rowOff>
    </xdr:from>
    <xdr:to>
      <xdr:col>1</xdr:col>
      <xdr:colOff>1408340</xdr:colOff>
      <xdr:row>3</xdr:row>
      <xdr:rowOff>40821</xdr:rowOff>
    </xdr:to>
    <xdr:pic>
      <xdr:nvPicPr>
        <xdr:cNvPr id="3" name="image1.jpg">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015" y="0"/>
          <a:ext cx="1838325" cy="77560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AF4E-32CC-4D9D-8167-F8482D443C80}">
  <sheetPr filterMode="1"/>
  <dimension ref="A2:BK48"/>
  <sheetViews>
    <sheetView topLeftCell="B43" workbookViewId="0">
      <selection activeCell="C44" sqref="C44"/>
    </sheetView>
  </sheetViews>
  <sheetFormatPr baseColWidth="10" defaultColWidth="11.42578125" defaultRowHeight="15" x14ac:dyDescent="0.25"/>
  <cols>
    <col min="1" max="3" width="11.42578125" style="2"/>
    <col min="4" max="4" width="38.7109375" style="2" customWidth="1"/>
    <col min="5" max="5" width="69.42578125" style="2" customWidth="1"/>
    <col min="6" max="6" width="56.42578125" style="2" customWidth="1"/>
    <col min="7" max="7" width="31.42578125" style="2" customWidth="1"/>
    <col min="8" max="16384" width="11.42578125" style="2"/>
  </cols>
  <sheetData>
    <row r="2" spans="1:63" customFormat="1" ht="15.75" x14ac:dyDescent="0.25">
      <c r="A2" s="2"/>
      <c r="B2" s="8" t="s">
        <v>0</v>
      </c>
      <c r="C2" s="8" t="s">
        <v>1</v>
      </c>
      <c r="D2" s="8" t="s">
        <v>2</v>
      </c>
      <c r="E2" s="8" t="s">
        <v>3</v>
      </c>
      <c r="F2" s="8" t="s">
        <v>4</v>
      </c>
      <c r="G2" s="8" t="s">
        <v>5</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2" customHeight="1" x14ac:dyDescent="0.25">
      <c r="A3" s="2"/>
      <c r="B3" s="9">
        <v>1</v>
      </c>
      <c r="C3" s="10">
        <v>44592</v>
      </c>
      <c r="D3" s="9" t="s">
        <v>6</v>
      </c>
      <c r="E3" s="9" t="s">
        <v>7</v>
      </c>
      <c r="F3" s="11" t="s">
        <v>8</v>
      </c>
      <c r="G3" s="12" t="s">
        <v>9</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12" customHeight="1" x14ac:dyDescent="0.25">
      <c r="A4" s="2"/>
      <c r="B4" s="11">
        <v>2</v>
      </c>
      <c r="C4" s="13">
        <v>45021</v>
      </c>
      <c r="D4" s="14" t="s">
        <v>10</v>
      </c>
      <c r="E4" s="14" t="s">
        <v>11</v>
      </c>
      <c r="F4" s="14" t="s">
        <v>12</v>
      </c>
      <c r="G4" s="14" t="s">
        <v>13</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2" customHeight="1" x14ac:dyDescent="0.25">
      <c r="A5" s="2"/>
      <c r="B5" s="11">
        <v>3</v>
      </c>
      <c r="C5" s="13">
        <v>45021</v>
      </c>
      <c r="D5" s="14" t="s">
        <v>14</v>
      </c>
      <c r="E5" s="14" t="s">
        <v>15</v>
      </c>
      <c r="F5" s="14" t="s">
        <v>12</v>
      </c>
      <c r="G5" s="14" t="s">
        <v>13</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2" customHeight="1" x14ac:dyDescent="0.25">
      <c r="A6" s="2"/>
      <c r="B6" s="11">
        <v>4</v>
      </c>
      <c r="C6" s="13">
        <v>45021</v>
      </c>
      <c r="D6" s="14" t="s">
        <v>16</v>
      </c>
      <c r="E6" s="14" t="s">
        <v>17</v>
      </c>
      <c r="F6" s="14" t="s">
        <v>12</v>
      </c>
      <c r="G6" s="9" t="s">
        <v>9</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2" customHeight="1" x14ac:dyDescent="0.25">
      <c r="A7" s="2"/>
      <c r="B7" s="11">
        <v>5</v>
      </c>
      <c r="C7" s="13">
        <v>45021</v>
      </c>
      <c r="D7" s="14" t="s">
        <v>18</v>
      </c>
      <c r="E7" s="14" t="s">
        <v>19</v>
      </c>
      <c r="F7" s="11" t="s">
        <v>20</v>
      </c>
      <c r="G7" s="9" t="s">
        <v>9</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2" customHeight="1" x14ac:dyDescent="0.25">
      <c r="A8" s="2"/>
      <c r="B8" s="11">
        <v>6</v>
      </c>
      <c r="C8" s="13">
        <v>45021</v>
      </c>
      <c r="D8" s="14" t="s">
        <v>21</v>
      </c>
      <c r="E8" s="14" t="s">
        <v>22</v>
      </c>
      <c r="F8" s="14" t="s">
        <v>23</v>
      </c>
      <c r="G8" s="9" t="s">
        <v>9</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2" customHeight="1" x14ac:dyDescent="0.25">
      <c r="A9" s="2"/>
      <c r="B9" s="11">
        <v>7</v>
      </c>
      <c r="C9" s="13"/>
      <c r="D9" s="14" t="s">
        <v>24</v>
      </c>
      <c r="E9" s="14" t="s">
        <v>25</v>
      </c>
      <c r="F9" s="14" t="s">
        <v>26</v>
      </c>
      <c r="G9" s="9" t="s">
        <v>9</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2" customHeight="1" x14ac:dyDescent="0.25">
      <c r="A10" s="2"/>
      <c r="B10" s="11">
        <v>8</v>
      </c>
      <c r="C10" s="13">
        <v>45021</v>
      </c>
      <c r="D10" s="14" t="s">
        <v>24</v>
      </c>
      <c r="E10" s="14" t="s">
        <v>27</v>
      </c>
      <c r="F10" s="14" t="s">
        <v>28</v>
      </c>
      <c r="G10" s="9" t="s">
        <v>9</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2" customHeight="1" x14ac:dyDescent="0.25">
      <c r="A11" s="2"/>
      <c r="B11" s="15">
        <v>9</v>
      </c>
      <c r="C11" s="16">
        <v>45021</v>
      </c>
      <c r="D11" s="17" t="s">
        <v>24</v>
      </c>
      <c r="E11" s="17"/>
      <c r="F11" s="17" t="s">
        <v>29</v>
      </c>
      <c r="G11" s="18" t="s">
        <v>9</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63" customHeight="1" x14ac:dyDescent="0.25">
      <c r="A12" s="2"/>
      <c r="B12" s="11">
        <v>10</v>
      </c>
      <c r="C12" s="13">
        <v>45054</v>
      </c>
      <c r="D12" s="14" t="s">
        <v>30</v>
      </c>
      <c r="E12" s="14" t="s">
        <v>31</v>
      </c>
      <c r="F12" s="14" t="s">
        <v>32</v>
      </c>
      <c r="G12" s="9" t="s">
        <v>13</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2" customHeight="1" x14ac:dyDescent="0.25">
      <c r="A13" s="2"/>
      <c r="B13" s="11">
        <v>11</v>
      </c>
      <c r="C13" s="13">
        <v>45054</v>
      </c>
      <c r="D13" s="14" t="s">
        <v>33</v>
      </c>
      <c r="E13" s="14" t="s">
        <v>34</v>
      </c>
      <c r="F13" s="14" t="s">
        <v>35</v>
      </c>
      <c r="G13" s="9" t="s">
        <v>9</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2" customHeight="1" x14ac:dyDescent="0.25">
      <c r="A14" s="2"/>
      <c r="B14" s="11">
        <v>12</v>
      </c>
      <c r="C14" s="13">
        <v>45054</v>
      </c>
      <c r="D14" s="14" t="s">
        <v>36</v>
      </c>
      <c r="E14" s="14" t="s">
        <v>37</v>
      </c>
      <c r="F14" s="14" t="s">
        <v>35</v>
      </c>
      <c r="G14" s="9" t="s">
        <v>13</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2" customHeight="1" x14ac:dyDescent="0.25">
      <c r="A15" s="2"/>
      <c r="B15" s="11">
        <v>13</v>
      </c>
      <c r="C15" s="13">
        <v>44691</v>
      </c>
      <c r="D15" s="14" t="s">
        <v>38</v>
      </c>
      <c r="E15" s="14" t="s">
        <v>39</v>
      </c>
      <c r="F15" s="14" t="s">
        <v>40</v>
      </c>
      <c r="G15" s="9" t="s">
        <v>13</v>
      </c>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2" customHeight="1" x14ac:dyDescent="0.25">
      <c r="A16" s="2"/>
      <c r="B16" s="11">
        <v>14</v>
      </c>
      <c r="C16" s="13">
        <v>44691</v>
      </c>
      <c r="D16" s="14" t="s">
        <v>41</v>
      </c>
      <c r="E16" s="14" t="s">
        <v>42</v>
      </c>
      <c r="F16" s="14" t="s">
        <v>43</v>
      </c>
      <c r="G16" s="9" t="s">
        <v>9</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2" customHeight="1" x14ac:dyDescent="0.25">
      <c r="A17" s="2"/>
      <c r="B17" s="11">
        <v>15</v>
      </c>
      <c r="C17" s="13">
        <v>45062</v>
      </c>
      <c r="D17" s="14" t="s">
        <v>44</v>
      </c>
      <c r="E17" s="14" t="s">
        <v>45</v>
      </c>
      <c r="F17" s="14" t="s">
        <v>32</v>
      </c>
      <c r="G17" s="9" t="s">
        <v>13</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2" customHeight="1" x14ac:dyDescent="0.25">
      <c r="A18" s="2"/>
      <c r="B18" s="11">
        <v>16</v>
      </c>
      <c r="C18" s="13">
        <v>45070</v>
      </c>
      <c r="D18" s="14" t="s">
        <v>46</v>
      </c>
      <c r="E18" s="14" t="s">
        <v>47</v>
      </c>
      <c r="F18" s="14" t="s">
        <v>48</v>
      </c>
      <c r="G18" s="9" t="s">
        <v>9</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2" customHeight="1" x14ac:dyDescent="0.25">
      <c r="A19" s="2"/>
      <c r="B19" s="11">
        <v>17</v>
      </c>
      <c r="C19" s="13">
        <v>45077</v>
      </c>
      <c r="D19" s="14" t="s">
        <v>49</v>
      </c>
      <c r="E19" s="14" t="s">
        <v>50</v>
      </c>
      <c r="F19" s="14" t="s">
        <v>51</v>
      </c>
      <c r="G19" s="9" t="s">
        <v>13</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2" customHeight="1" x14ac:dyDescent="0.25">
      <c r="A20" s="2"/>
      <c r="B20" s="11">
        <v>18</v>
      </c>
      <c r="C20" s="13">
        <v>45079</v>
      </c>
      <c r="D20" s="14" t="s">
        <v>52</v>
      </c>
      <c r="E20" s="14" t="s">
        <v>53</v>
      </c>
      <c r="F20" s="14" t="s">
        <v>29</v>
      </c>
      <c r="G20" s="9" t="s">
        <v>9</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2" customHeight="1" x14ac:dyDescent="0.25">
      <c r="A21" s="2"/>
      <c r="B21" s="11">
        <v>19</v>
      </c>
      <c r="C21" s="13">
        <v>45079</v>
      </c>
      <c r="D21" s="14" t="s">
        <v>54</v>
      </c>
      <c r="E21" s="14" t="s">
        <v>53</v>
      </c>
      <c r="F21" s="14" t="s">
        <v>29</v>
      </c>
      <c r="G21" s="9" t="s">
        <v>9</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2" customHeight="1" x14ac:dyDescent="0.25">
      <c r="A22" s="2"/>
      <c r="B22" s="11">
        <v>20</v>
      </c>
      <c r="C22" s="13">
        <v>45079</v>
      </c>
      <c r="D22" s="14" t="s">
        <v>55</v>
      </c>
      <c r="E22" s="14" t="s">
        <v>56</v>
      </c>
      <c r="F22" s="14" t="s">
        <v>57</v>
      </c>
      <c r="G22" s="9" t="s">
        <v>9</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2" customHeight="1" x14ac:dyDescent="0.25">
      <c r="A23" s="2"/>
      <c r="B23" s="11">
        <v>21</v>
      </c>
      <c r="C23" s="13">
        <v>45104</v>
      </c>
      <c r="D23" s="14" t="s">
        <v>58</v>
      </c>
      <c r="E23" s="14" t="s">
        <v>59</v>
      </c>
      <c r="F23" s="11" t="s">
        <v>20</v>
      </c>
      <c r="G23" s="9" t="s">
        <v>9</v>
      </c>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2" customHeight="1" x14ac:dyDescent="0.25">
      <c r="A24" s="2"/>
      <c r="B24" s="11">
        <v>22</v>
      </c>
      <c r="C24" s="13">
        <v>45105</v>
      </c>
      <c r="D24" s="14" t="s">
        <v>60</v>
      </c>
      <c r="E24" s="14" t="s">
        <v>61</v>
      </c>
      <c r="F24" s="14" t="s">
        <v>29</v>
      </c>
      <c r="G24" s="9" t="s">
        <v>13</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63.75" x14ac:dyDescent="0.25">
      <c r="A25" s="2"/>
      <c r="B25" s="11">
        <v>23</v>
      </c>
      <c r="C25" s="13">
        <v>45105</v>
      </c>
      <c r="D25" s="14" t="s">
        <v>62</v>
      </c>
      <c r="E25" s="14" t="s">
        <v>63</v>
      </c>
      <c r="F25" s="14" t="s">
        <v>35</v>
      </c>
      <c r="G25" s="9" t="s">
        <v>13</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51" x14ac:dyDescent="0.25">
      <c r="A26" s="2"/>
      <c r="B26" s="11">
        <v>24</v>
      </c>
      <c r="C26" s="13">
        <v>45105</v>
      </c>
      <c r="D26" s="14" t="s">
        <v>64</v>
      </c>
      <c r="E26" s="14" t="s">
        <v>65</v>
      </c>
      <c r="F26" s="14" t="s">
        <v>32</v>
      </c>
      <c r="G26" s="9" t="s">
        <v>13</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96.75" customHeight="1" x14ac:dyDescent="0.25">
      <c r="A27" s="2"/>
      <c r="B27" s="11">
        <v>25</v>
      </c>
      <c r="C27" s="13">
        <v>45112</v>
      </c>
      <c r="D27" s="14" t="s">
        <v>66</v>
      </c>
      <c r="E27" s="14" t="s">
        <v>67</v>
      </c>
      <c r="F27" s="14" t="s">
        <v>48</v>
      </c>
      <c r="G27" s="9" t="s">
        <v>9</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89.25" x14ac:dyDescent="0.25">
      <c r="A28" s="2"/>
      <c r="B28" s="11">
        <v>26</v>
      </c>
      <c r="C28" s="13">
        <v>45112</v>
      </c>
      <c r="D28" s="14" t="s">
        <v>68</v>
      </c>
      <c r="E28" s="14" t="s">
        <v>69</v>
      </c>
      <c r="F28" s="14" t="s">
        <v>48</v>
      </c>
      <c r="G28" s="9" t="s">
        <v>9</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39.75" customHeight="1" x14ac:dyDescent="0.25">
      <c r="A29" s="2"/>
      <c r="B29" s="11">
        <v>27</v>
      </c>
      <c r="C29" s="13">
        <v>45132</v>
      </c>
      <c r="D29" s="14" t="s">
        <v>70</v>
      </c>
      <c r="E29" s="14" t="s">
        <v>71</v>
      </c>
      <c r="F29" s="14" t="s">
        <v>72</v>
      </c>
      <c r="G29" s="9" t="s">
        <v>13</v>
      </c>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28.5" customHeight="1" x14ac:dyDescent="0.25">
      <c r="A30" s="2"/>
      <c r="B30" s="11">
        <v>28</v>
      </c>
      <c r="C30" s="13">
        <v>45132</v>
      </c>
      <c r="D30" s="14" t="s">
        <v>73</v>
      </c>
      <c r="E30" s="14" t="s">
        <v>74</v>
      </c>
      <c r="F30" s="14" t="s">
        <v>72</v>
      </c>
      <c r="G30" s="9" t="s">
        <v>9</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25.5" x14ac:dyDescent="0.25">
      <c r="A31" s="2"/>
      <c r="B31" s="11">
        <v>29</v>
      </c>
      <c r="C31" s="13">
        <v>45132</v>
      </c>
      <c r="D31" s="14" t="s">
        <v>75</v>
      </c>
      <c r="E31" s="14" t="s">
        <v>76</v>
      </c>
      <c r="F31" s="14" t="s">
        <v>40</v>
      </c>
      <c r="G31" s="9" t="s">
        <v>9</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37.5" customHeight="1" x14ac:dyDescent="0.25">
      <c r="A32" s="2"/>
      <c r="B32" s="11">
        <v>30</v>
      </c>
      <c r="C32" s="13">
        <v>45132</v>
      </c>
      <c r="D32" s="14" t="s">
        <v>77</v>
      </c>
      <c r="E32" s="14" t="s">
        <v>78</v>
      </c>
      <c r="F32" s="14" t="s">
        <v>40</v>
      </c>
      <c r="G32" s="9" t="s">
        <v>13</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38.25" customHeight="1" x14ac:dyDescent="0.25">
      <c r="A33" s="2"/>
      <c r="B33" s="11">
        <v>31</v>
      </c>
      <c r="C33" s="13">
        <v>45132</v>
      </c>
      <c r="D33" s="14" t="s">
        <v>79</v>
      </c>
      <c r="E33" s="14" t="s">
        <v>80</v>
      </c>
      <c r="F33" s="14" t="s">
        <v>72</v>
      </c>
      <c r="G33" s="9" t="s">
        <v>9</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46.5" customHeight="1" x14ac:dyDescent="0.25">
      <c r="A34" s="2"/>
      <c r="B34" s="11">
        <v>32</v>
      </c>
      <c r="C34" s="13">
        <v>45132</v>
      </c>
      <c r="D34" s="14" t="s">
        <v>81</v>
      </c>
      <c r="E34" s="14" t="s">
        <v>82</v>
      </c>
      <c r="F34" s="14" t="s">
        <v>72</v>
      </c>
      <c r="G34" s="9" t="s">
        <v>13</v>
      </c>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42.75" customHeight="1" x14ac:dyDescent="0.25">
      <c r="A35" s="2"/>
      <c r="B35" s="11">
        <v>33</v>
      </c>
      <c r="C35" s="13">
        <v>45132</v>
      </c>
      <c r="D35" s="14" t="s">
        <v>83</v>
      </c>
      <c r="E35" s="14" t="s">
        <v>84</v>
      </c>
      <c r="F35" s="14" t="s">
        <v>72</v>
      </c>
      <c r="G35" s="9" t="s">
        <v>13</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63.75" x14ac:dyDescent="0.25">
      <c r="A36" s="2"/>
      <c r="B36" s="11">
        <v>34</v>
      </c>
      <c r="C36" s="13">
        <v>45132</v>
      </c>
      <c r="D36" s="14" t="s">
        <v>85</v>
      </c>
      <c r="E36" s="14" t="s">
        <v>86</v>
      </c>
      <c r="F36" s="14" t="s">
        <v>87</v>
      </c>
      <c r="G36" s="9" t="s">
        <v>9</v>
      </c>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51" x14ac:dyDescent="0.25">
      <c r="A37" s="2"/>
      <c r="B37" s="11">
        <v>35</v>
      </c>
      <c r="C37" s="13">
        <v>45132</v>
      </c>
      <c r="D37" s="14" t="s">
        <v>88</v>
      </c>
      <c r="E37" s="14" t="s">
        <v>65</v>
      </c>
      <c r="F37" s="14" t="s">
        <v>32</v>
      </c>
      <c r="G37" s="9" t="s">
        <v>13</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37.25" customHeight="1" x14ac:dyDescent="0.25">
      <c r="A38" s="2"/>
      <c r="B38" s="11">
        <v>36</v>
      </c>
      <c r="C38" s="13">
        <v>45163</v>
      </c>
      <c r="D38" s="14" t="s">
        <v>89</v>
      </c>
      <c r="E38" s="14" t="s">
        <v>90</v>
      </c>
      <c r="F38" s="14" t="s">
        <v>91</v>
      </c>
      <c r="G38" s="9" t="s">
        <v>9</v>
      </c>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73.5" customHeight="1" x14ac:dyDescent="0.25">
      <c r="A39" s="2"/>
      <c r="B39" s="11">
        <v>37</v>
      </c>
      <c r="C39" s="13">
        <v>45169</v>
      </c>
      <c r="D39" s="14" t="s">
        <v>92</v>
      </c>
      <c r="E39" s="14" t="s">
        <v>93</v>
      </c>
      <c r="F39" s="14" t="s">
        <v>35</v>
      </c>
      <c r="G39" s="9" t="s">
        <v>13</v>
      </c>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52.5" customHeight="1" x14ac:dyDescent="0.25">
      <c r="A40" s="2"/>
      <c r="B40" s="11">
        <v>38</v>
      </c>
      <c r="C40" s="13">
        <v>45183</v>
      </c>
      <c r="D40" s="14" t="s">
        <v>94</v>
      </c>
      <c r="E40" s="14" t="s">
        <v>95</v>
      </c>
      <c r="F40" s="14" t="s">
        <v>32</v>
      </c>
      <c r="G40" s="9" t="s">
        <v>13</v>
      </c>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57" customHeight="1" x14ac:dyDescent="0.25">
      <c r="A41" s="2"/>
      <c r="B41" s="11">
        <v>39</v>
      </c>
      <c r="C41" s="13">
        <v>45183</v>
      </c>
      <c r="D41" s="14" t="s">
        <v>96</v>
      </c>
      <c r="E41" s="14" t="s">
        <v>97</v>
      </c>
      <c r="F41" s="14" t="s">
        <v>32</v>
      </c>
      <c r="G41" s="9" t="s">
        <v>9</v>
      </c>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66" customHeight="1" x14ac:dyDescent="0.25">
      <c r="A42" s="2"/>
      <c r="B42" s="11">
        <v>40</v>
      </c>
      <c r="C42" s="13">
        <v>45217</v>
      </c>
      <c r="D42" s="14" t="s">
        <v>98</v>
      </c>
      <c r="E42" s="14" t="s">
        <v>99</v>
      </c>
      <c r="F42" s="14" t="s">
        <v>100</v>
      </c>
      <c r="G42" s="9" t="s">
        <v>9</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76.5" x14ac:dyDescent="0.25">
      <c r="A43" s="2"/>
      <c r="B43" s="11">
        <v>41</v>
      </c>
      <c r="C43" s="13">
        <v>45224</v>
      </c>
      <c r="D43" s="14" t="s">
        <v>101</v>
      </c>
      <c r="E43" s="14" t="s">
        <v>102</v>
      </c>
      <c r="F43" s="14" t="s">
        <v>51</v>
      </c>
      <c r="G43" s="9" t="s">
        <v>13</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4.5" customHeight="1" x14ac:dyDescent="0.25">
      <c r="A44" s="2"/>
      <c r="B44" s="11">
        <v>42</v>
      </c>
      <c r="C44" s="13">
        <v>45226</v>
      </c>
      <c r="D44" s="14" t="s">
        <v>103</v>
      </c>
      <c r="E44" s="14" t="s">
        <v>104</v>
      </c>
      <c r="F44" s="14" t="s">
        <v>72</v>
      </c>
      <c r="G44" s="9" t="s">
        <v>13</v>
      </c>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x14ac:dyDescent="0.25">
      <c r="A45" s="2"/>
      <c r="B45" s="11"/>
      <c r="C45" s="13"/>
      <c r="D45" s="14"/>
      <c r="E45" s="14"/>
      <c r="F45" s="14"/>
      <c r="G45" s="9"/>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x14ac:dyDescent="0.25">
      <c r="A46" s="2"/>
      <c r="B46" s="11"/>
      <c r="C46" s="13"/>
      <c r="D46" s="14"/>
      <c r="E46" s="14"/>
      <c r="F46" s="14"/>
      <c r="G46" s="9"/>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x14ac:dyDescent="0.25">
      <c r="A47" s="2"/>
      <c r="B47" s="11"/>
      <c r="C47" s="13"/>
      <c r="D47" s="14"/>
      <c r="E47" s="14"/>
      <c r="F47" s="14"/>
      <c r="G47" s="9"/>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customFormat="1" x14ac:dyDescent="0.25">
      <c r="A48" s="2"/>
      <c r="B48" s="11"/>
      <c r="C48" s="13"/>
      <c r="D48" s="14"/>
      <c r="E48" s="14"/>
      <c r="F48" s="14"/>
      <c r="G48" s="9"/>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row>
  </sheetData>
  <autoFilter xmlns:x14="http://schemas.microsoft.com/office/spreadsheetml/2009/9/main" ref="A2:BK41" xr:uid="{616EAF4E-32CC-4D9D-8167-F8482D443C80}">
    <filterColumn colId="5">
      <filters>
        <mc:AlternateContent xmlns:mc="http://schemas.openxmlformats.org/markup-compatibility/2006">
          <mc:Choice Requires="x14">
            <x14:filter val="Comunicaciones estrategicas_x000a_Direccionamiento Estratégico_x000a_Diseño y Adopción de Lineamientos para la prestación de los servicios sociales en el marco del Modelo pedagógico Institucional_x000a_Evaluación  a la Gestión _x000a_Gestión ambiental_x000a_Gestión de adecuación  y mantenimiento de bienes_x000a_Gestión de inventarios, almacen y economato_x000a_Gestión de Servicios Administrativos_x000a_Gestión de TICS_x000a_Gestión del conocimiento y la innovación_x000a_Gestión del Desarrollo Humano_x000a_Gestión Documental_x000a_Gestión Jurídica_x000a_Instrucción y juzgamiento de procesos disciplinarios_x000a_Seguimiento y mejoramiento a la Gestión_x000a_Servicio a la ciudadanía"/>
            <x14:filter val="Direccionamiento Estratégico"/>
          </mc:Choice>
          <mc:Fallback>
            <filter val="Direccionamiento Estratégico"/>
          </mc:Fallback>
        </mc:AlternateContent>
      </filters>
    </filterColumn>
  </autoFilter>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A5F9-FDD3-4180-B749-12D9979F7456}">
  <sheetPr>
    <pageSetUpPr fitToPage="1"/>
  </sheetPr>
  <dimension ref="A1:EB187"/>
  <sheetViews>
    <sheetView zoomScale="70" zoomScaleNormal="70" workbookViewId="0">
      <selection activeCell="G6" sqref="G6"/>
    </sheetView>
  </sheetViews>
  <sheetFormatPr baseColWidth="10" defaultColWidth="11.42578125" defaultRowHeight="15" x14ac:dyDescent="0.25"/>
  <cols>
    <col min="1" max="1" width="11.42578125" style="2"/>
    <col min="2" max="2" width="32.5703125" style="2" customWidth="1"/>
    <col min="3" max="3" width="39.5703125" style="2" customWidth="1"/>
    <col min="4" max="4" width="54.140625" style="2" customWidth="1"/>
    <col min="5" max="6" width="74.140625" style="2" customWidth="1"/>
    <col min="7" max="7" width="46.5703125" style="2" customWidth="1"/>
    <col min="8" max="8" width="72.85546875" style="2" customWidth="1"/>
    <col min="9" max="9" width="50.42578125" style="2" customWidth="1"/>
    <col min="10" max="10" width="64.28515625" style="2" customWidth="1"/>
    <col min="11" max="13" width="39.7109375" style="2" customWidth="1"/>
    <col min="14" max="14" width="21.7109375" style="2" customWidth="1"/>
    <col min="15" max="19" width="28.140625" style="2" customWidth="1"/>
    <col min="20" max="20" width="36" style="2" customWidth="1"/>
    <col min="21" max="25" width="7.28515625" style="2" customWidth="1"/>
    <col min="26" max="27" width="11" style="2" customWidth="1"/>
    <col min="28" max="31" width="11.5703125" style="4" customWidth="1"/>
    <col min="32" max="32" width="101.140625" style="2" customWidth="1"/>
    <col min="33" max="36" width="30" style="2" customWidth="1"/>
    <col min="37" max="37" width="55.85546875" style="2" customWidth="1"/>
    <col min="38" max="38" width="35.7109375" style="2" customWidth="1"/>
    <col min="39" max="39" width="87" style="2" customWidth="1"/>
    <col min="40" max="41" width="26" style="2" customWidth="1"/>
    <col min="42" max="42" width="67.5703125" style="2" customWidth="1"/>
    <col min="43" max="46" width="26" style="2" customWidth="1"/>
    <col min="47" max="51" width="26" style="2" hidden="1" customWidth="1"/>
    <col min="52" max="52" width="27.5703125" style="2" hidden="1" customWidth="1"/>
    <col min="53" max="53" width="31.42578125" style="2" customWidth="1"/>
    <col min="54" max="56" width="31" style="2" customWidth="1"/>
    <col min="57" max="57" width="42.85546875" style="2" customWidth="1"/>
    <col min="58" max="16384" width="11.42578125" style="2"/>
  </cols>
  <sheetData>
    <row r="1" spans="1:131" customFormat="1" ht="13.5" customHeight="1" x14ac:dyDescent="0.25">
      <c r="A1" s="78"/>
      <c r="B1" s="79"/>
      <c r="C1" s="84" t="s">
        <v>105</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6"/>
      <c r="BC1" s="1" t="s">
        <v>106</v>
      </c>
      <c r="BD1" s="114" t="s">
        <v>107</v>
      </c>
      <c r="BE1" s="115"/>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row>
    <row r="2" spans="1:131" customFormat="1" ht="22.5" customHeight="1" x14ac:dyDescent="0.25">
      <c r="A2" s="80"/>
      <c r="B2" s="81"/>
      <c r="C2" s="87"/>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9"/>
      <c r="BC2" s="1" t="s">
        <v>108</v>
      </c>
      <c r="BD2" s="116" t="s">
        <v>109</v>
      </c>
      <c r="BE2" s="117"/>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row>
    <row r="3" spans="1:131" customFormat="1" ht="21.75" customHeight="1" x14ac:dyDescent="0.25">
      <c r="A3" s="80"/>
      <c r="B3" s="81"/>
      <c r="C3" s="90" t="s">
        <v>110</v>
      </c>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2"/>
      <c r="BC3" s="1" t="s">
        <v>111</v>
      </c>
      <c r="BD3" s="114" t="s">
        <v>112</v>
      </c>
      <c r="BE3" s="115"/>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row>
    <row r="4" spans="1:131" customFormat="1" ht="17.25" customHeight="1" x14ac:dyDescent="0.25">
      <c r="A4" s="82"/>
      <c r="B4" s="83"/>
      <c r="C4" s="93"/>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5"/>
      <c r="BC4" s="3" t="s">
        <v>113</v>
      </c>
      <c r="BD4" s="118"/>
      <c r="BE4" s="119"/>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row>
    <row r="5" spans="1:131" customFormat="1" ht="64.5"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row>
    <row r="6" spans="1:131" customFormat="1" ht="72.75" customHeight="1" thickBot="1" x14ac:dyDescent="0.3">
      <c r="A6" s="2"/>
      <c r="B6" s="19" t="s">
        <v>114</v>
      </c>
      <c r="C6" s="20">
        <v>45230</v>
      </c>
      <c r="D6" s="21" t="s">
        <v>115</v>
      </c>
      <c r="E6" s="22">
        <v>2023</v>
      </c>
      <c r="F6" s="21" t="s">
        <v>116</v>
      </c>
      <c r="G6" s="22" t="s">
        <v>1594</v>
      </c>
      <c r="H6" s="23" t="s">
        <v>117</v>
      </c>
      <c r="I6" s="22" t="s">
        <v>9</v>
      </c>
      <c r="J6" s="2"/>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row>
    <row r="7" spans="1:131" customFormat="1" ht="87" customHeight="1" thickBot="1" x14ac:dyDescent="0.3">
      <c r="A7" s="2"/>
      <c r="B7" s="2"/>
      <c r="C7" s="2"/>
      <c r="D7" s="2"/>
      <c r="E7" s="2"/>
      <c r="F7" s="2"/>
      <c r="G7" s="2"/>
      <c r="H7" s="2"/>
      <c r="I7" s="2"/>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row>
    <row r="8" spans="1:131" customFormat="1" ht="62.25" customHeight="1" thickBot="1" x14ac:dyDescent="0.3">
      <c r="A8" s="101" t="s">
        <v>118</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12" t="s">
        <v>119</v>
      </c>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row>
    <row r="9" spans="1:131" customFormat="1" ht="40.5" customHeight="1" thickBot="1" x14ac:dyDescent="0.3">
      <c r="A9" s="99" t="s">
        <v>120</v>
      </c>
      <c r="B9" s="100"/>
      <c r="C9" s="100"/>
      <c r="D9" s="100"/>
      <c r="E9" s="100"/>
      <c r="F9" s="100"/>
      <c r="G9" s="100" t="s">
        <v>121</v>
      </c>
      <c r="H9" s="100"/>
      <c r="I9" s="100"/>
      <c r="J9" s="100"/>
      <c r="K9" s="100"/>
      <c r="L9" s="100"/>
      <c r="M9" s="100"/>
      <c r="N9" s="100"/>
      <c r="O9" s="100"/>
      <c r="P9" s="100"/>
      <c r="Q9" s="100"/>
      <c r="R9" s="100"/>
      <c r="S9" s="100"/>
      <c r="T9" s="100"/>
      <c r="U9" s="100"/>
      <c r="V9" s="100"/>
      <c r="W9" s="100"/>
      <c r="X9" s="100"/>
      <c r="Y9" s="100"/>
      <c r="Z9" s="100"/>
      <c r="AA9" s="100"/>
      <c r="AB9" s="100"/>
      <c r="AC9" s="100"/>
      <c r="AD9" s="100"/>
      <c r="AE9" s="100"/>
      <c r="AF9" s="113" t="s">
        <v>122</v>
      </c>
      <c r="AG9" s="77"/>
      <c r="AH9" s="77"/>
      <c r="AI9" s="77"/>
      <c r="AJ9" s="77"/>
      <c r="AK9" s="77" t="s">
        <v>123</v>
      </c>
      <c r="AL9" s="77"/>
      <c r="AM9" s="77"/>
      <c r="AN9" s="77"/>
      <c r="AO9" s="77"/>
      <c r="AP9" s="77" t="s">
        <v>124</v>
      </c>
      <c r="AQ9" s="77"/>
      <c r="AR9" s="77"/>
      <c r="AS9" s="77"/>
      <c r="AT9" s="77"/>
      <c r="AU9" s="77" t="s">
        <v>125</v>
      </c>
      <c r="AV9" s="77"/>
      <c r="AW9" s="77"/>
      <c r="AX9" s="77"/>
      <c r="AY9" s="77"/>
      <c r="AZ9" s="77" t="s">
        <v>126</v>
      </c>
      <c r="BA9" s="76" t="s">
        <v>127</v>
      </c>
      <c r="BB9" s="76" t="s">
        <v>128</v>
      </c>
      <c r="BC9" s="76" t="s">
        <v>129</v>
      </c>
      <c r="BD9" s="76" t="s">
        <v>130</v>
      </c>
      <c r="BE9" s="76" t="s">
        <v>131</v>
      </c>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row>
    <row r="10" spans="1:131" customFormat="1" ht="11.25" customHeight="1" x14ac:dyDescent="0.25">
      <c r="A10" s="49"/>
      <c r="B10" s="49"/>
      <c r="C10" s="49"/>
      <c r="D10" s="49"/>
      <c r="E10" s="49"/>
      <c r="F10" s="49"/>
      <c r="G10" s="49"/>
      <c r="H10" s="49"/>
      <c r="I10" s="49"/>
      <c r="J10" s="49"/>
      <c r="K10" s="49"/>
      <c r="L10" s="49"/>
      <c r="M10" s="49"/>
      <c r="N10" s="49"/>
      <c r="O10" s="49"/>
      <c r="P10" s="49"/>
      <c r="Q10" s="49"/>
      <c r="R10" s="49"/>
      <c r="S10" s="49"/>
      <c r="T10" s="49"/>
      <c r="U10" s="102" t="s">
        <v>132</v>
      </c>
      <c r="V10" s="103"/>
      <c r="W10" s="103"/>
      <c r="X10" s="103"/>
      <c r="Y10" s="104"/>
      <c r="Z10" s="110" t="s">
        <v>133</v>
      </c>
      <c r="AA10" s="111"/>
      <c r="AB10" s="111"/>
      <c r="AC10" s="111"/>
      <c r="AD10" s="111"/>
      <c r="AE10" s="111"/>
      <c r="AF10" s="96" t="s">
        <v>134</v>
      </c>
      <c r="AG10" s="96" t="s">
        <v>135</v>
      </c>
      <c r="AH10" s="96" t="s">
        <v>136</v>
      </c>
      <c r="AI10" s="96" t="s">
        <v>137</v>
      </c>
      <c r="AJ10" s="96" t="s">
        <v>138</v>
      </c>
      <c r="AK10" s="96" t="s">
        <v>134</v>
      </c>
      <c r="AL10" s="96" t="s">
        <v>135</v>
      </c>
      <c r="AM10" s="96" t="s">
        <v>136</v>
      </c>
      <c r="AN10" s="96" t="s">
        <v>137</v>
      </c>
      <c r="AO10" s="96" t="s">
        <v>138</v>
      </c>
      <c r="AP10" s="50"/>
      <c r="AQ10" s="50"/>
      <c r="AR10" s="50"/>
      <c r="AS10" s="50"/>
      <c r="AT10" s="50"/>
      <c r="AU10" s="50"/>
      <c r="AV10" s="50"/>
      <c r="AW10" s="50"/>
      <c r="AX10" s="50"/>
      <c r="AY10" s="50"/>
      <c r="AZ10" s="77"/>
      <c r="BA10" s="76"/>
      <c r="BB10" s="76"/>
      <c r="BC10" s="76"/>
      <c r="BD10" s="76"/>
      <c r="BE10" s="76"/>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row>
    <row r="11" spans="1:131" customFormat="1" ht="12.75" customHeight="1" thickBot="1" x14ac:dyDescent="0.3">
      <c r="A11" s="51"/>
      <c r="B11" s="51"/>
      <c r="C11" s="51"/>
      <c r="D11" s="51"/>
      <c r="E11" s="51"/>
      <c r="F11" s="51"/>
      <c r="G11" s="51"/>
      <c r="H11" s="51"/>
      <c r="I11" s="51"/>
      <c r="J11" s="51"/>
      <c r="K11" s="51"/>
      <c r="L11" s="51"/>
      <c r="M11" s="51"/>
      <c r="N11" s="51"/>
      <c r="O11" s="51"/>
      <c r="P11" s="51"/>
      <c r="Q11" s="51"/>
      <c r="R11" s="51"/>
      <c r="S11" s="51"/>
      <c r="T11" s="51"/>
      <c r="U11" s="105"/>
      <c r="V11" s="106"/>
      <c r="W11" s="106"/>
      <c r="X11" s="106"/>
      <c r="Y11" s="107"/>
      <c r="Z11" s="108" t="s">
        <v>139</v>
      </c>
      <c r="AA11" s="109"/>
      <c r="AB11" s="52" t="s">
        <v>140</v>
      </c>
      <c r="AC11" s="52" t="s">
        <v>141</v>
      </c>
      <c r="AD11" s="52" t="s">
        <v>142</v>
      </c>
      <c r="AE11" s="53" t="s">
        <v>143</v>
      </c>
      <c r="AF11" s="97"/>
      <c r="AG11" s="97"/>
      <c r="AH11" s="97"/>
      <c r="AI11" s="97"/>
      <c r="AJ11" s="97"/>
      <c r="AK11" s="97"/>
      <c r="AL11" s="97"/>
      <c r="AM11" s="97"/>
      <c r="AN11" s="97"/>
      <c r="AO11" s="97"/>
      <c r="AP11" s="54"/>
      <c r="AQ11" s="54"/>
      <c r="AR11" s="54"/>
      <c r="AS11" s="54"/>
      <c r="AT11" s="54"/>
      <c r="AU11" s="54"/>
      <c r="AV11" s="54"/>
      <c r="AW11" s="54"/>
      <c r="AX11" s="54"/>
      <c r="AY11" s="54"/>
      <c r="AZ11" s="77"/>
      <c r="BA11" s="76"/>
      <c r="BB11" s="76"/>
      <c r="BC11" s="76"/>
      <c r="BD11" s="76"/>
      <c r="BE11" s="76"/>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row>
    <row r="12" spans="1:131" customFormat="1" ht="158.25" customHeight="1" thickBot="1" x14ac:dyDescent="0.3">
      <c r="A12" s="51" t="s">
        <v>0</v>
      </c>
      <c r="B12" s="51" t="s">
        <v>144</v>
      </c>
      <c r="C12" s="51" t="s">
        <v>145</v>
      </c>
      <c r="D12" s="51" t="s">
        <v>146</v>
      </c>
      <c r="E12" s="51" t="s">
        <v>147</v>
      </c>
      <c r="F12" s="51" t="s">
        <v>148</v>
      </c>
      <c r="G12" s="51" t="s">
        <v>149</v>
      </c>
      <c r="H12" s="51" t="s">
        <v>150</v>
      </c>
      <c r="I12" s="51" t="s">
        <v>151</v>
      </c>
      <c r="J12" s="51" t="s">
        <v>152</v>
      </c>
      <c r="K12" s="51" t="s">
        <v>153</v>
      </c>
      <c r="L12" s="51" t="s">
        <v>154</v>
      </c>
      <c r="M12" s="51" t="s">
        <v>155</v>
      </c>
      <c r="N12" s="51" t="s">
        <v>156</v>
      </c>
      <c r="O12" s="51" t="s">
        <v>157</v>
      </c>
      <c r="P12" s="51" t="s">
        <v>4</v>
      </c>
      <c r="Q12" s="51" t="s">
        <v>158</v>
      </c>
      <c r="R12" s="51" t="s">
        <v>159</v>
      </c>
      <c r="S12" s="51" t="s">
        <v>160</v>
      </c>
      <c r="T12" s="51" t="s">
        <v>161</v>
      </c>
      <c r="U12" s="55" t="s">
        <v>162</v>
      </c>
      <c r="V12" s="55" t="s">
        <v>163</v>
      </c>
      <c r="W12" s="55" t="s">
        <v>164</v>
      </c>
      <c r="X12" s="55" t="s">
        <v>165</v>
      </c>
      <c r="Y12" s="55" t="s">
        <v>166</v>
      </c>
      <c r="Z12" s="56" t="s">
        <v>167</v>
      </c>
      <c r="AA12" s="56" t="s">
        <v>168</v>
      </c>
      <c r="AB12" s="56" t="s">
        <v>169</v>
      </c>
      <c r="AC12" s="56" t="s">
        <v>169</v>
      </c>
      <c r="AD12" s="56" t="s">
        <v>169</v>
      </c>
      <c r="AE12" s="57" t="s">
        <v>169</v>
      </c>
      <c r="AF12" s="98"/>
      <c r="AG12" s="98"/>
      <c r="AH12" s="98"/>
      <c r="AI12" s="98"/>
      <c r="AJ12" s="98"/>
      <c r="AK12" s="98"/>
      <c r="AL12" s="98"/>
      <c r="AM12" s="98"/>
      <c r="AN12" s="98"/>
      <c r="AO12" s="98"/>
      <c r="AP12" s="54" t="s">
        <v>134</v>
      </c>
      <c r="AQ12" s="54" t="s">
        <v>135</v>
      </c>
      <c r="AR12" s="54" t="s">
        <v>136</v>
      </c>
      <c r="AS12" s="54" t="s">
        <v>137</v>
      </c>
      <c r="AT12" s="54" t="s">
        <v>138</v>
      </c>
      <c r="AU12" s="54" t="s">
        <v>134</v>
      </c>
      <c r="AV12" s="54" t="s">
        <v>135</v>
      </c>
      <c r="AW12" s="54" t="s">
        <v>136</v>
      </c>
      <c r="AX12" s="54" t="s">
        <v>137</v>
      </c>
      <c r="AY12" s="54" t="s">
        <v>138</v>
      </c>
      <c r="AZ12" s="77"/>
      <c r="BA12" s="76"/>
      <c r="BB12" s="76"/>
      <c r="BC12" s="76"/>
      <c r="BD12" s="76"/>
      <c r="BE12" s="76"/>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row>
    <row r="13" spans="1:131" customFormat="1" ht="73.5" customHeight="1" thickBot="1" x14ac:dyDescent="0.3">
      <c r="A13" s="27">
        <v>1</v>
      </c>
      <c r="B13" s="26" t="s">
        <v>170</v>
      </c>
      <c r="C13" s="26" t="s">
        <v>171</v>
      </c>
      <c r="D13" s="26" t="s">
        <v>172</v>
      </c>
      <c r="E13" s="26" t="s">
        <v>173</v>
      </c>
      <c r="F13" s="26" t="s">
        <v>174</v>
      </c>
      <c r="G13" s="26" t="s">
        <v>175</v>
      </c>
      <c r="H13" s="26" t="s">
        <v>176</v>
      </c>
      <c r="I13" s="26" t="s">
        <v>177</v>
      </c>
      <c r="J13" s="26" t="s">
        <v>178</v>
      </c>
      <c r="K13" s="26" t="s">
        <v>7</v>
      </c>
      <c r="L13" s="26" t="s">
        <v>7</v>
      </c>
      <c r="M13" s="26" t="s">
        <v>7</v>
      </c>
      <c r="N13" s="28">
        <v>44928</v>
      </c>
      <c r="O13" s="28">
        <v>45076</v>
      </c>
      <c r="P13" s="28" t="s">
        <v>35</v>
      </c>
      <c r="Q13" s="28" t="s">
        <v>179</v>
      </c>
      <c r="R13" s="28" t="s">
        <v>180</v>
      </c>
      <c r="S13" s="28" t="s">
        <v>181</v>
      </c>
      <c r="T13" s="26" t="s">
        <v>7</v>
      </c>
      <c r="U13" s="26" t="s">
        <v>182</v>
      </c>
      <c r="V13" s="26" t="s">
        <v>182</v>
      </c>
      <c r="W13" s="26" t="s">
        <v>182</v>
      </c>
      <c r="X13" s="26" t="s">
        <v>182</v>
      </c>
      <c r="Y13" s="26" t="s">
        <v>182</v>
      </c>
      <c r="Z13" s="29">
        <v>0.5</v>
      </c>
      <c r="AA13" s="29">
        <f t="shared" ref="AA13:AA75" si="0">Z13*(AB13+AC13+AD13+AE13)</f>
        <v>0.5</v>
      </c>
      <c r="AB13" s="29">
        <v>0.75</v>
      </c>
      <c r="AC13" s="29">
        <v>0.25</v>
      </c>
      <c r="AD13" s="29">
        <v>0</v>
      </c>
      <c r="AE13" s="29">
        <v>0</v>
      </c>
      <c r="AF13" s="30"/>
      <c r="AG13" s="30"/>
      <c r="AH13" s="30"/>
      <c r="AI13" s="30"/>
      <c r="AJ13" s="31"/>
      <c r="AK13" s="32"/>
      <c r="AL13" s="32"/>
      <c r="AM13" s="32"/>
      <c r="AN13" s="32"/>
      <c r="AO13" s="32"/>
      <c r="AP13" s="68"/>
      <c r="AQ13" s="68"/>
      <c r="AR13" s="68"/>
      <c r="AS13" s="68"/>
      <c r="AT13" s="69"/>
      <c r="AU13" s="33"/>
      <c r="AV13" s="33"/>
      <c r="AW13" s="33"/>
      <c r="AX13" s="33"/>
      <c r="AY13" s="34"/>
      <c r="AZ13" s="42">
        <f t="shared" ref="AZ13:AZ44" si="1">(AJ13+AO13+AT13+AY13)*Z13</f>
        <v>0</v>
      </c>
      <c r="BA13" s="43">
        <f t="shared" ref="BA13:BA44" si="2">AJ13+AO13+AT13+AY13</f>
        <v>0</v>
      </c>
      <c r="BB13" s="44" t="str">
        <f>IF(BA13&lt;=0%,"SIN AVANCE",IF(BA13&lt;33%,"AVANCE MINIMO",IF(BA13&lt;66%,"AVANCE PARCIAL",IF(BA13&lt;=99.9%,"AVANCE SIGNIFICATIVO",IF(BA13=100%,"CUMPLIMIENTO TOTAL","ERROR")))))</f>
        <v>SIN AVANCE</v>
      </c>
      <c r="BC13" s="45">
        <f t="shared" ref="BC13:BC44" si="3">(IF(BB13="CUMPLIMIENTO TOTAL","NO APLICA ACCION FINALIZADA",O13-$C$6))</f>
        <v>-154</v>
      </c>
      <c r="BD13" s="45" t="str">
        <f>(IF(BB13="CUMPLIMIENTO TOTAL","NO APLICA ACCION FINALIZADA",IF(BC13&lt;=0,"VENCIDO",IF(BC13&lt;=10,"POR VENCER","CON TIEMPO"))))</f>
        <v>VENCIDO</v>
      </c>
      <c r="BE13" s="75">
        <f>SUM(AZ13:AZ14)</f>
        <v>0</v>
      </c>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row>
    <row r="14" spans="1:131" customFormat="1" ht="74.25" customHeight="1" thickBot="1" x14ac:dyDescent="0.3">
      <c r="A14" s="27">
        <v>2</v>
      </c>
      <c r="B14" s="26" t="s">
        <v>170</v>
      </c>
      <c r="C14" s="26" t="s">
        <v>171</v>
      </c>
      <c r="D14" s="26" t="s">
        <v>172</v>
      </c>
      <c r="E14" s="26" t="s">
        <v>173</v>
      </c>
      <c r="F14" s="26" t="s">
        <v>174</v>
      </c>
      <c r="G14" s="26" t="s">
        <v>183</v>
      </c>
      <c r="H14" s="26" t="s">
        <v>184</v>
      </c>
      <c r="I14" s="26" t="s">
        <v>185</v>
      </c>
      <c r="J14" s="26" t="s">
        <v>186</v>
      </c>
      <c r="K14" s="26" t="s">
        <v>7</v>
      </c>
      <c r="L14" s="26" t="s">
        <v>7</v>
      </c>
      <c r="M14" s="26" t="s">
        <v>7</v>
      </c>
      <c r="N14" s="28">
        <v>45017</v>
      </c>
      <c r="O14" s="28">
        <v>45275</v>
      </c>
      <c r="P14" s="28" t="s">
        <v>35</v>
      </c>
      <c r="Q14" s="28" t="s">
        <v>179</v>
      </c>
      <c r="R14" s="28" t="s">
        <v>180</v>
      </c>
      <c r="S14" s="28" t="s">
        <v>181</v>
      </c>
      <c r="T14" s="26" t="s">
        <v>7</v>
      </c>
      <c r="U14" s="26" t="s">
        <v>182</v>
      </c>
      <c r="V14" s="26" t="s">
        <v>182</v>
      </c>
      <c r="W14" s="26" t="s">
        <v>182</v>
      </c>
      <c r="X14" s="26" t="s">
        <v>182</v>
      </c>
      <c r="Y14" s="26" t="s">
        <v>182</v>
      </c>
      <c r="Z14" s="29">
        <v>0.5</v>
      </c>
      <c r="AA14" s="29">
        <f t="shared" si="0"/>
        <v>0.5</v>
      </c>
      <c r="AB14" s="29">
        <v>0</v>
      </c>
      <c r="AC14" s="29">
        <v>0.2</v>
      </c>
      <c r="AD14" s="29">
        <v>0.4</v>
      </c>
      <c r="AE14" s="29">
        <v>0.4</v>
      </c>
      <c r="AF14" s="30"/>
      <c r="AG14" s="30"/>
      <c r="AH14" s="30"/>
      <c r="AI14" s="30"/>
      <c r="AJ14" s="31"/>
      <c r="AK14" s="32"/>
      <c r="AL14" s="32"/>
      <c r="AM14" s="32"/>
      <c r="AN14" s="32"/>
      <c r="AO14" s="32"/>
      <c r="AP14" s="68"/>
      <c r="AQ14" s="68"/>
      <c r="AR14" s="68"/>
      <c r="AS14" s="68"/>
      <c r="AT14" s="69"/>
      <c r="AU14" s="33"/>
      <c r="AV14" s="33"/>
      <c r="AW14" s="33"/>
      <c r="AX14" s="33"/>
      <c r="AY14" s="34"/>
      <c r="AZ14" s="42">
        <f t="shared" si="1"/>
        <v>0</v>
      </c>
      <c r="BA14" s="43">
        <f t="shared" si="2"/>
        <v>0</v>
      </c>
      <c r="BB14" s="44" t="str">
        <f t="shared" ref="BB14:BB76" si="4">IF(BA14&lt;=0%,"SIN AVANCE",IF(BA14&lt;33%,"AVANCE MINIMO",IF(BA14&lt;66%,"AVANCE PARCIAL",IF(BA14&lt;=99.9%,"AVANCE SIGNIFICATIVO",IF(BA14=100%,"CUMPLIMIENTO TOTAL","ERROR")))))</f>
        <v>SIN AVANCE</v>
      </c>
      <c r="BC14" s="46">
        <f t="shared" si="3"/>
        <v>45</v>
      </c>
      <c r="BD14" s="45" t="str">
        <f t="shared" ref="BD14:BD76" si="5">(IF(BB14="CUMPLIMIENTO TOTAL","NO APLICA ACCION FINALIZADA",IF(BC14&lt;=0,"VENCIDO",IF(BC14&lt;=10,"POR VENCER","CON TIEMPO"))))</f>
        <v>CON TIEMPO</v>
      </c>
      <c r="BE14" s="75"/>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row>
    <row r="15" spans="1:131" customFormat="1" ht="81" customHeight="1" thickBot="1" x14ac:dyDescent="0.3">
      <c r="A15" s="27">
        <v>3</v>
      </c>
      <c r="B15" s="26" t="s">
        <v>170</v>
      </c>
      <c r="C15" s="26" t="s">
        <v>171</v>
      </c>
      <c r="D15" s="26" t="s">
        <v>187</v>
      </c>
      <c r="E15" s="26" t="s">
        <v>188</v>
      </c>
      <c r="F15" s="26" t="s">
        <v>189</v>
      </c>
      <c r="G15" s="26" t="s">
        <v>190</v>
      </c>
      <c r="H15" s="26" t="s">
        <v>191</v>
      </c>
      <c r="I15" s="26" t="s">
        <v>192</v>
      </c>
      <c r="J15" s="26" t="s">
        <v>193</v>
      </c>
      <c r="K15" s="26" t="s">
        <v>194</v>
      </c>
      <c r="L15" s="26" t="s">
        <v>7</v>
      </c>
      <c r="M15" s="26" t="s">
        <v>7</v>
      </c>
      <c r="N15" s="28">
        <v>44927</v>
      </c>
      <c r="O15" s="28">
        <v>45291</v>
      </c>
      <c r="P15" s="28" t="s">
        <v>35</v>
      </c>
      <c r="Q15" s="28" t="s">
        <v>179</v>
      </c>
      <c r="R15" s="28" t="s">
        <v>180</v>
      </c>
      <c r="S15" s="28" t="s">
        <v>181</v>
      </c>
      <c r="T15" s="26" t="s">
        <v>7</v>
      </c>
      <c r="U15" s="26" t="s">
        <v>182</v>
      </c>
      <c r="V15" s="26" t="s">
        <v>182</v>
      </c>
      <c r="W15" s="26" t="s">
        <v>182</v>
      </c>
      <c r="X15" s="26" t="s">
        <v>182</v>
      </c>
      <c r="Y15" s="26" t="s">
        <v>182</v>
      </c>
      <c r="Z15" s="29">
        <v>0.2</v>
      </c>
      <c r="AA15" s="29">
        <f t="shared" si="0"/>
        <v>0.2</v>
      </c>
      <c r="AB15" s="29">
        <v>0.25</v>
      </c>
      <c r="AC15" s="29">
        <v>0.25</v>
      </c>
      <c r="AD15" s="29">
        <v>0.25</v>
      </c>
      <c r="AE15" s="29">
        <v>0.25</v>
      </c>
      <c r="AF15" s="30"/>
      <c r="AG15" s="30"/>
      <c r="AH15" s="30"/>
      <c r="AI15" s="30"/>
      <c r="AJ15" s="31"/>
      <c r="AK15" s="32"/>
      <c r="AL15" s="32"/>
      <c r="AM15" s="32"/>
      <c r="AN15" s="32"/>
      <c r="AO15" s="32"/>
      <c r="AP15" s="68"/>
      <c r="AQ15" s="68"/>
      <c r="AR15" s="68"/>
      <c r="AS15" s="68"/>
      <c r="AT15" s="69"/>
      <c r="AU15" s="33"/>
      <c r="AV15" s="33"/>
      <c r="AW15" s="33"/>
      <c r="AX15" s="33"/>
      <c r="AY15" s="34"/>
      <c r="AZ15" s="42">
        <f t="shared" si="1"/>
        <v>0</v>
      </c>
      <c r="BA15" s="43">
        <f t="shared" si="2"/>
        <v>0</v>
      </c>
      <c r="BB15" s="44" t="str">
        <f t="shared" si="4"/>
        <v>SIN AVANCE</v>
      </c>
      <c r="BC15" s="46">
        <f t="shared" si="3"/>
        <v>61</v>
      </c>
      <c r="BD15" s="45" t="str">
        <f t="shared" si="5"/>
        <v>CON TIEMPO</v>
      </c>
      <c r="BE15" s="75">
        <f>SUM(AZ15:AZ19)</f>
        <v>0</v>
      </c>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row>
    <row r="16" spans="1:131" customFormat="1" ht="108" customHeight="1" thickBot="1" x14ac:dyDescent="0.3">
      <c r="A16" s="27">
        <v>4</v>
      </c>
      <c r="B16" s="26" t="s">
        <v>170</v>
      </c>
      <c r="C16" s="26" t="s">
        <v>171</v>
      </c>
      <c r="D16" s="26" t="s">
        <v>187</v>
      </c>
      <c r="E16" s="26" t="s">
        <v>188</v>
      </c>
      <c r="F16" s="26" t="s">
        <v>189</v>
      </c>
      <c r="G16" s="26" t="s">
        <v>195</v>
      </c>
      <c r="H16" s="26" t="s">
        <v>196</v>
      </c>
      <c r="I16" s="26" t="s">
        <v>197</v>
      </c>
      <c r="J16" s="26" t="s">
        <v>198</v>
      </c>
      <c r="K16" s="26" t="s">
        <v>7</v>
      </c>
      <c r="L16" s="26" t="s">
        <v>7</v>
      </c>
      <c r="M16" s="26" t="s">
        <v>7</v>
      </c>
      <c r="N16" s="28">
        <v>44927</v>
      </c>
      <c r="O16" s="28">
        <v>45291</v>
      </c>
      <c r="P16" s="28" t="s">
        <v>35</v>
      </c>
      <c r="Q16" s="28" t="s">
        <v>179</v>
      </c>
      <c r="R16" s="28" t="s">
        <v>180</v>
      </c>
      <c r="S16" s="28" t="s">
        <v>181</v>
      </c>
      <c r="T16" s="26" t="s">
        <v>7</v>
      </c>
      <c r="U16" s="26" t="s">
        <v>182</v>
      </c>
      <c r="V16" s="26" t="s">
        <v>182</v>
      </c>
      <c r="W16" s="26" t="s">
        <v>182</v>
      </c>
      <c r="X16" s="26" t="s">
        <v>182</v>
      </c>
      <c r="Y16" s="26" t="s">
        <v>182</v>
      </c>
      <c r="Z16" s="29">
        <v>0.2</v>
      </c>
      <c r="AA16" s="29">
        <f t="shared" si="0"/>
        <v>0.2</v>
      </c>
      <c r="AB16" s="29">
        <v>0.25</v>
      </c>
      <c r="AC16" s="29">
        <v>0.25</v>
      </c>
      <c r="AD16" s="29">
        <v>0.25</v>
      </c>
      <c r="AE16" s="29">
        <v>0.25</v>
      </c>
      <c r="AF16" s="30"/>
      <c r="AG16" s="30"/>
      <c r="AH16" s="30"/>
      <c r="AI16" s="30"/>
      <c r="AJ16" s="31"/>
      <c r="AK16" s="32"/>
      <c r="AL16" s="32"/>
      <c r="AM16" s="32"/>
      <c r="AN16" s="32"/>
      <c r="AO16" s="32"/>
      <c r="AP16" s="68"/>
      <c r="AQ16" s="68"/>
      <c r="AR16" s="68"/>
      <c r="AS16" s="68"/>
      <c r="AT16" s="69"/>
      <c r="AU16" s="33"/>
      <c r="AV16" s="33"/>
      <c r="AW16" s="33"/>
      <c r="AX16" s="33"/>
      <c r="AY16" s="34"/>
      <c r="AZ16" s="42">
        <f t="shared" si="1"/>
        <v>0</v>
      </c>
      <c r="BA16" s="43">
        <f t="shared" si="2"/>
        <v>0</v>
      </c>
      <c r="BB16" s="44" t="str">
        <f t="shared" si="4"/>
        <v>SIN AVANCE</v>
      </c>
      <c r="BC16" s="46">
        <f t="shared" si="3"/>
        <v>61</v>
      </c>
      <c r="BD16" s="45" t="str">
        <f t="shared" si="5"/>
        <v>CON TIEMPO</v>
      </c>
      <c r="BE16" s="75"/>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row>
    <row r="17" spans="1:131" customFormat="1" ht="100.5" customHeight="1" thickBot="1" x14ac:dyDescent="0.3">
      <c r="A17" s="27">
        <v>5</v>
      </c>
      <c r="B17" s="26" t="s">
        <v>170</v>
      </c>
      <c r="C17" s="26" t="s">
        <v>171</v>
      </c>
      <c r="D17" s="26" t="s">
        <v>187</v>
      </c>
      <c r="E17" s="26" t="s">
        <v>188</v>
      </c>
      <c r="F17" s="26" t="s">
        <v>189</v>
      </c>
      <c r="G17" s="26" t="s">
        <v>199</v>
      </c>
      <c r="H17" s="26" t="s">
        <v>200</v>
      </c>
      <c r="I17" s="26" t="s">
        <v>201</v>
      </c>
      <c r="J17" s="26" t="s">
        <v>202</v>
      </c>
      <c r="K17" s="26" t="s">
        <v>7</v>
      </c>
      <c r="L17" s="26" t="s">
        <v>7</v>
      </c>
      <c r="M17" s="26" t="s">
        <v>7</v>
      </c>
      <c r="N17" s="28">
        <v>44986</v>
      </c>
      <c r="O17" s="28">
        <v>45260</v>
      </c>
      <c r="P17" s="28" t="s">
        <v>35</v>
      </c>
      <c r="Q17" s="28" t="s">
        <v>179</v>
      </c>
      <c r="R17" s="28" t="s">
        <v>180</v>
      </c>
      <c r="S17" s="28" t="s">
        <v>181</v>
      </c>
      <c r="T17" s="26" t="s">
        <v>7</v>
      </c>
      <c r="U17" s="26" t="s">
        <v>182</v>
      </c>
      <c r="V17" s="26" t="s">
        <v>182</v>
      </c>
      <c r="W17" s="26" t="s">
        <v>182</v>
      </c>
      <c r="X17" s="26" t="s">
        <v>182</v>
      </c>
      <c r="Y17" s="26" t="s">
        <v>182</v>
      </c>
      <c r="Z17" s="29">
        <v>0.2</v>
      </c>
      <c r="AA17" s="29">
        <f t="shared" si="0"/>
        <v>0.2</v>
      </c>
      <c r="AB17" s="29">
        <v>0.25</v>
      </c>
      <c r="AC17" s="29">
        <v>0.25</v>
      </c>
      <c r="AD17" s="29">
        <v>0.25</v>
      </c>
      <c r="AE17" s="29">
        <v>0.25</v>
      </c>
      <c r="AF17" s="30"/>
      <c r="AG17" s="30"/>
      <c r="AH17" s="30"/>
      <c r="AI17" s="30"/>
      <c r="AJ17" s="31"/>
      <c r="AK17" s="32"/>
      <c r="AL17" s="32"/>
      <c r="AM17" s="32"/>
      <c r="AN17" s="32"/>
      <c r="AO17" s="32"/>
      <c r="AP17" s="68"/>
      <c r="AQ17" s="68"/>
      <c r="AR17" s="68"/>
      <c r="AS17" s="68"/>
      <c r="AT17" s="69"/>
      <c r="AU17" s="33"/>
      <c r="AV17" s="33"/>
      <c r="AW17" s="33"/>
      <c r="AX17" s="33"/>
      <c r="AY17" s="34"/>
      <c r="AZ17" s="42">
        <f t="shared" si="1"/>
        <v>0</v>
      </c>
      <c r="BA17" s="43">
        <f t="shared" si="2"/>
        <v>0</v>
      </c>
      <c r="BB17" s="44" t="str">
        <f t="shared" si="4"/>
        <v>SIN AVANCE</v>
      </c>
      <c r="BC17" s="46">
        <f t="shared" si="3"/>
        <v>30</v>
      </c>
      <c r="BD17" s="45" t="str">
        <f t="shared" si="5"/>
        <v>CON TIEMPO</v>
      </c>
      <c r="BE17" s="75"/>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row>
    <row r="18" spans="1:131" customFormat="1" ht="87.75" customHeight="1" thickBot="1" x14ac:dyDescent="0.3">
      <c r="A18" s="27">
        <v>6</v>
      </c>
      <c r="B18" s="26" t="s">
        <v>170</v>
      </c>
      <c r="C18" s="26" t="s">
        <v>171</v>
      </c>
      <c r="D18" s="26" t="s">
        <v>187</v>
      </c>
      <c r="E18" s="26" t="s">
        <v>188</v>
      </c>
      <c r="F18" s="26" t="s">
        <v>189</v>
      </c>
      <c r="G18" s="26" t="s">
        <v>203</v>
      </c>
      <c r="H18" s="26" t="s">
        <v>204</v>
      </c>
      <c r="I18" s="26" t="s">
        <v>205</v>
      </c>
      <c r="J18" s="26" t="s">
        <v>206</v>
      </c>
      <c r="K18" s="26" t="s">
        <v>7</v>
      </c>
      <c r="L18" s="26" t="s">
        <v>7</v>
      </c>
      <c r="M18" s="26" t="s">
        <v>7</v>
      </c>
      <c r="N18" s="28">
        <v>44927</v>
      </c>
      <c r="O18" s="28">
        <v>45291</v>
      </c>
      <c r="P18" s="28" t="s">
        <v>35</v>
      </c>
      <c r="Q18" s="28" t="s">
        <v>179</v>
      </c>
      <c r="R18" s="28" t="s">
        <v>180</v>
      </c>
      <c r="S18" s="28" t="s">
        <v>181</v>
      </c>
      <c r="T18" s="26" t="s">
        <v>7</v>
      </c>
      <c r="U18" s="26" t="s">
        <v>182</v>
      </c>
      <c r="V18" s="26" t="s">
        <v>182</v>
      </c>
      <c r="W18" s="26" t="s">
        <v>182</v>
      </c>
      <c r="X18" s="26" t="s">
        <v>182</v>
      </c>
      <c r="Y18" s="26" t="s">
        <v>182</v>
      </c>
      <c r="Z18" s="29">
        <v>0.2</v>
      </c>
      <c r="AA18" s="29">
        <f t="shared" si="0"/>
        <v>0.2</v>
      </c>
      <c r="AB18" s="29">
        <v>0.25</v>
      </c>
      <c r="AC18" s="29">
        <v>0.25</v>
      </c>
      <c r="AD18" s="29">
        <v>0.25</v>
      </c>
      <c r="AE18" s="29">
        <v>0.25</v>
      </c>
      <c r="AF18" s="30"/>
      <c r="AG18" s="30"/>
      <c r="AH18" s="30"/>
      <c r="AI18" s="30"/>
      <c r="AJ18" s="31"/>
      <c r="AK18" s="32"/>
      <c r="AL18" s="32"/>
      <c r="AM18" s="32"/>
      <c r="AN18" s="32"/>
      <c r="AO18" s="32"/>
      <c r="AP18" s="68"/>
      <c r="AQ18" s="68"/>
      <c r="AR18" s="68"/>
      <c r="AS18" s="68"/>
      <c r="AT18" s="69"/>
      <c r="AU18" s="33"/>
      <c r="AV18" s="33"/>
      <c r="AW18" s="33"/>
      <c r="AX18" s="33"/>
      <c r="AY18" s="34"/>
      <c r="AZ18" s="42">
        <f>(AJ18+AO18+AT18+AY18)*Z18</f>
        <v>0</v>
      </c>
      <c r="BA18" s="43">
        <f t="shared" si="2"/>
        <v>0</v>
      </c>
      <c r="BB18" s="44" t="str">
        <f t="shared" si="4"/>
        <v>SIN AVANCE</v>
      </c>
      <c r="BC18" s="46">
        <f t="shared" si="3"/>
        <v>61</v>
      </c>
      <c r="BD18" s="45" t="str">
        <f t="shared" si="5"/>
        <v>CON TIEMPO</v>
      </c>
      <c r="BE18" s="75"/>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row>
    <row r="19" spans="1:131" customFormat="1" ht="132.75" customHeight="1" thickBot="1" x14ac:dyDescent="0.3">
      <c r="A19" s="27">
        <v>7</v>
      </c>
      <c r="B19" s="26" t="s">
        <v>170</v>
      </c>
      <c r="C19" s="26" t="s">
        <v>171</v>
      </c>
      <c r="D19" s="26" t="s">
        <v>187</v>
      </c>
      <c r="E19" s="26" t="s">
        <v>188</v>
      </c>
      <c r="F19" s="26" t="s">
        <v>189</v>
      </c>
      <c r="G19" s="26" t="s">
        <v>207</v>
      </c>
      <c r="H19" s="26" t="s">
        <v>208</v>
      </c>
      <c r="I19" s="26" t="s">
        <v>209</v>
      </c>
      <c r="J19" s="26" t="s">
        <v>210</v>
      </c>
      <c r="K19" s="26" t="s">
        <v>7</v>
      </c>
      <c r="L19" s="26" t="s">
        <v>7</v>
      </c>
      <c r="M19" s="26" t="s">
        <v>7</v>
      </c>
      <c r="N19" s="28">
        <v>44927</v>
      </c>
      <c r="O19" s="28">
        <v>45291</v>
      </c>
      <c r="P19" s="28" t="s">
        <v>35</v>
      </c>
      <c r="Q19" s="28" t="s">
        <v>179</v>
      </c>
      <c r="R19" s="28" t="s">
        <v>180</v>
      </c>
      <c r="S19" s="28" t="s">
        <v>181</v>
      </c>
      <c r="T19" s="26" t="s">
        <v>7</v>
      </c>
      <c r="U19" s="26" t="s">
        <v>182</v>
      </c>
      <c r="V19" s="26" t="s">
        <v>182</v>
      </c>
      <c r="W19" s="26" t="s">
        <v>182</v>
      </c>
      <c r="X19" s="26" t="s">
        <v>182</v>
      </c>
      <c r="Y19" s="26" t="s">
        <v>182</v>
      </c>
      <c r="Z19" s="29">
        <v>0.2</v>
      </c>
      <c r="AA19" s="29">
        <f t="shared" si="0"/>
        <v>0.2</v>
      </c>
      <c r="AB19" s="29">
        <v>0.25</v>
      </c>
      <c r="AC19" s="29">
        <v>0.25</v>
      </c>
      <c r="AD19" s="29">
        <v>0.25</v>
      </c>
      <c r="AE19" s="29">
        <v>0.25</v>
      </c>
      <c r="AF19" s="30"/>
      <c r="AG19" s="30"/>
      <c r="AH19" s="30"/>
      <c r="AI19" s="30"/>
      <c r="AJ19" s="31"/>
      <c r="AK19" s="32"/>
      <c r="AL19" s="32"/>
      <c r="AM19" s="32"/>
      <c r="AN19" s="32"/>
      <c r="AO19" s="32"/>
      <c r="AP19" s="68"/>
      <c r="AQ19" s="68"/>
      <c r="AR19" s="68"/>
      <c r="AS19" s="68"/>
      <c r="AT19" s="69"/>
      <c r="AU19" s="33"/>
      <c r="AV19" s="33"/>
      <c r="AW19" s="33"/>
      <c r="AX19" s="33"/>
      <c r="AY19" s="34"/>
      <c r="AZ19" s="42">
        <f t="shared" si="1"/>
        <v>0</v>
      </c>
      <c r="BA19" s="43">
        <f t="shared" si="2"/>
        <v>0</v>
      </c>
      <c r="BB19" s="44" t="str">
        <f t="shared" si="4"/>
        <v>SIN AVANCE</v>
      </c>
      <c r="BC19" s="46">
        <f t="shared" si="3"/>
        <v>61</v>
      </c>
      <c r="BD19" s="45" t="str">
        <f t="shared" si="5"/>
        <v>CON TIEMPO</v>
      </c>
      <c r="BE19" s="75"/>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row>
    <row r="20" spans="1:131" customFormat="1" ht="108.75" customHeight="1" thickBot="1" x14ac:dyDescent="0.3">
      <c r="A20" s="27">
        <v>8</v>
      </c>
      <c r="B20" s="26" t="s">
        <v>211</v>
      </c>
      <c r="C20" s="26" t="s">
        <v>212</v>
      </c>
      <c r="D20" s="26" t="s">
        <v>213</v>
      </c>
      <c r="E20" s="26" t="s">
        <v>214</v>
      </c>
      <c r="F20" s="26" t="s">
        <v>215</v>
      </c>
      <c r="G20" s="26" t="s">
        <v>216</v>
      </c>
      <c r="H20" s="26" t="s">
        <v>217</v>
      </c>
      <c r="I20" s="30" t="s">
        <v>218</v>
      </c>
      <c r="J20" s="26" t="s">
        <v>219</v>
      </c>
      <c r="K20" s="26" t="s">
        <v>7</v>
      </c>
      <c r="L20" s="26" t="s">
        <v>194</v>
      </c>
      <c r="M20" s="26" t="s">
        <v>7</v>
      </c>
      <c r="N20" s="28">
        <v>44958</v>
      </c>
      <c r="O20" s="28">
        <v>45275</v>
      </c>
      <c r="P20" s="28" t="s">
        <v>35</v>
      </c>
      <c r="Q20" s="28" t="s">
        <v>179</v>
      </c>
      <c r="R20" s="28" t="s">
        <v>180</v>
      </c>
      <c r="S20" s="28" t="s">
        <v>181</v>
      </c>
      <c r="T20" s="26" t="s">
        <v>7</v>
      </c>
      <c r="U20" s="26" t="s">
        <v>182</v>
      </c>
      <c r="V20" s="26" t="s">
        <v>182</v>
      </c>
      <c r="W20" s="26" t="s">
        <v>182</v>
      </c>
      <c r="X20" s="26" t="s">
        <v>182</v>
      </c>
      <c r="Y20" s="26" t="s">
        <v>182</v>
      </c>
      <c r="Z20" s="29">
        <v>1</v>
      </c>
      <c r="AA20" s="29">
        <f t="shared" si="0"/>
        <v>1</v>
      </c>
      <c r="AB20" s="29">
        <v>0.12</v>
      </c>
      <c r="AC20" s="29">
        <v>0.3</v>
      </c>
      <c r="AD20" s="29">
        <v>0.3</v>
      </c>
      <c r="AE20" s="29">
        <v>0.28000000000000003</v>
      </c>
      <c r="AF20" s="30"/>
      <c r="AG20" s="30"/>
      <c r="AH20" s="30"/>
      <c r="AI20" s="30"/>
      <c r="AJ20" s="31"/>
      <c r="AK20" s="32"/>
      <c r="AL20" s="32"/>
      <c r="AM20" s="32"/>
      <c r="AN20" s="32"/>
      <c r="AO20" s="32"/>
      <c r="AP20" s="68"/>
      <c r="AQ20" s="68"/>
      <c r="AR20" s="68"/>
      <c r="AS20" s="68"/>
      <c r="AT20" s="69"/>
      <c r="AU20" s="33"/>
      <c r="AV20" s="33"/>
      <c r="AW20" s="33"/>
      <c r="AX20" s="33"/>
      <c r="AY20" s="34"/>
      <c r="AZ20" s="42">
        <f t="shared" si="1"/>
        <v>0</v>
      </c>
      <c r="BA20" s="43">
        <f t="shared" si="2"/>
        <v>0</v>
      </c>
      <c r="BB20" s="44" t="str">
        <f t="shared" si="4"/>
        <v>SIN AVANCE</v>
      </c>
      <c r="BC20" s="46">
        <f t="shared" si="3"/>
        <v>45</v>
      </c>
      <c r="BD20" s="45" t="str">
        <f t="shared" si="5"/>
        <v>CON TIEMPO</v>
      </c>
      <c r="BE20" s="43">
        <f t="shared" ref="BE20:BE28" si="6">AZ20</f>
        <v>0</v>
      </c>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row>
    <row r="21" spans="1:131" customFormat="1" ht="76.5" customHeight="1" thickBot="1" x14ac:dyDescent="0.3">
      <c r="A21" s="27">
        <v>9</v>
      </c>
      <c r="B21" s="26" t="s">
        <v>220</v>
      </c>
      <c r="C21" s="26" t="s">
        <v>221</v>
      </c>
      <c r="D21" s="26" t="s">
        <v>222</v>
      </c>
      <c r="E21" s="26" t="s">
        <v>223</v>
      </c>
      <c r="F21" s="26" t="s">
        <v>224</v>
      </c>
      <c r="G21" s="26" t="s">
        <v>225</v>
      </c>
      <c r="H21" s="26" t="s">
        <v>226</v>
      </c>
      <c r="I21" s="26" t="s">
        <v>227</v>
      </c>
      <c r="J21" s="26" t="s">
        <v>228</v>
      </c>
      <c r="K21" s="26" t="s">
        <v>7</v>
      </c>
      <c r="L21" s="26" t="s">
        <v>7</v>
      </c>
      <c r="M21" s="26" t="s">
        <v>7</v>
      </c>
      <c r="N21" s="28">
        <v>45047</v>
      </c>
      <c r="O21" s="28">
        <v>45291</v>
      </c>
      <c r="P21" s="28" t="s">
        <v>35</v>
      </c>
      <c r="Q21" s="28" t="s">
        <v>179</v>
      </c>
      <c r="R21" s="28" t="s">
        <v>180</v>
      </c>
      <c r="S21" s="28" t="s">
        <v>181</v>
      </c>
      <c r="T21" s="26" t="s">
        <v>7</v>
      </c>
      <c r="U21" s="26" t="s">
        <v>182</v>
      </c>
      <c r="V21" s="26" t="s">
        <v>182</v>
      </c>
      <c r="W21" s="26" t="s">
        <v>182</v>
      </c>
      <c r="X21" s="26" t="s">
        <v>182</v>
      </c>
      <c r="Y21" s="26" t="s">
        <v>182</v>
      </c>
      <c r="Z21" s="35">
        <v>1</v>
      </c>
      <c r="AA21" s="29">
        <f t="shared" si="0"/>
        <v>1</v>
      </c>
      <c r="AB21" s="29">
        <v>0</v>
      </c>
      <c r="AC21" s="35">
        <v>0.33</v>
      </c>
      <c r="AD21" s="35">
        <v>0.33</v>
      </c>
      <c r="AE21" s="35">
        <v>0.34</v>
      </c>
      <c r="AF21" s="30"/>
      <c r="AG21" s="30"/>
      <c r="AH21" s="30"/>
      <c r="AI21" s="30"/>
      <c r="AJ21" s="31"/>
      <c r="AK21" s="32"/>
      <c r="AL21" s="32"/>
      <c r="AM21" s="32"/>
      <c r="AN21" s="32"/>
      <c r="AO21" s="32"/>
      <c r="AP21" s="68"/>
      <c r="AQ21" s="68"/>
      <c r="AR21" s="68"/>
      <c r="AS21" s="68"/>
      <c r="AT21" s="69"/>
      <c r="AU21" s="33"/>
      <c r="AV21" s="33"/>
      <c r="AW21" s="33"/>
      <c r="AX21" s="33"/>
      <c r="AY21" s="34"/>
      <c r="AZ21" s="42">
        <f t="shared" si="1"/>
        <v>0</v>
      </c>
      <c r="BA21" s="43">
        <f t="shared" si="2"/>
        <v>0</v>
      </c>
      <c r="BB21" s="44" t="str">
        <f t="shared" si="4"/>
        <v>SIN AVANCE</v>
      </c>
      <c r="BC21" s="45">
        <f t="shared" si="3"/>
        <v>61</v>
      </c>
      <c r="BD21" s="45" t="str">
        <f t="shared" si="5"/>
        <v>CON TIEMPO</v>
      </c>
      <c r="BE21" s="43">
        <f t="shared" si="6"/>
        <v>0</v>
      </c>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row>
    <row r="22" spans="1:131" customFormat="1" ht="252" customHeight="1" thickBot="1" x14ac:dyDescent="0.3">
      <c r="A22" s="27">
        <v>10</v>
      </c>
      <c r="B22" s="26" t="s">
        <v>211</v>
      </c>
      <c r="C22" s="26" t="s">
        <v>212</v>
      </c>
      <c r="D22" s="26" t="s">
        <v>229</v>
      </c>
      <c r="E22" s="26" t="s">
        <v>230</v>
      </c>
      <c r="F22" s="26" t="s">
        <v>231</v>
      </c>
      <c r="G22" s="26" t="s">
        <v>232</v>
      </c>
      <c r="H22" s="26" t="s">
        <v>233</v>
      </c>
      <c r="I22" s="26" t="s">
        <v>234</v>
      </c>
      <c r="J22" s="26" t="s">
        <v>235</v>
      </c>
      <c r="K22" s="26" t="s">
        <v>7</v>
      </c>
      <c r="L22" s="26" t="s">
        <v>7</v>
      </c>
      <c r="M22" s="26" t="s">
        <v>236</v>
      </c>
      <c r="N22" s="28">
        <v>44927</v>
      </c>
      <c r="O22" s="28">
        <v>45169</v>
      </c>
      <c r="P22" s="28" t="s">
        <v>32</v>
      </c>
      <c r="Q22" s="28" t="s">
        <v>237</v>
      </c>
      <c r="R22" s="28" t="s">
        <v>238</v>
      </c>
      <c r="S22" s="28" t="s">
        <v>239</v>
      </c>
      <c r="T22" s="26" t="s">
        <v>7</v>
      </c>
      <c r="U22" s="26" t="s">
        <v>182</v>
      </c>
      <c r="V22" s="26" t="s">
        <v>182</v>
      </c>
      <c r="W22" s="26" t="s">
        <v>182</v>
      </c>
      <c r="X22" s="26" t="s">
        <v>182</v>
      </c>
      <c r="Y22" s="26" t="s">
        <v>182</v>
      </c>
      <c r="Z22" s="29">
        <v>1</v>
      </c>
      <c r="AA22" s="29">
        <f t="shared" si="0"/>
        <v>1</v>
      </c>
      <c r="AB22" s="29">
        <v>0.25</v>
      </c>
      <c r="AC22" s="29">
        <v>0.25</v>
      </c>
      <c r="AD22" s="29">
        <v>0.25</v>
      </c>
      <c r="AE22" s="29">
        <v>0.25</v>
      </c>
      <c r="AF22" s="30"/>
      <c r="AG22" s="30"/>
      <c r="AH22" s="30"/>
      <c r="AI22" s="30"/>
      <c r="AJ22" s="31"/>
      <c r="AK22" s="32"/>
      <c r="AL22" s="32"/>
      <c r="AM22" s="32"/>
      <c r="AN22" s="32"/>
      <c r="AO22" s="32"/>
      <c r="AP22" s="68"/>
      <c r="AQ22" s="68"/>
      <c r="AR22" s="68"/>
      <c r="AS22" s="68"/>
      <c r="AT22" s="69"/>
      <c r="AU22" s="33"/>
      <c r="AV22" s="33"/>
      <c r="AW22" s="33"/>
      <c r="AX22" s="33"/>
      <c r="AY22" s="34"/>
      <c r="AZ22" s="42">
        <f t="shared" si="1"/>
        <v>0</v>
      </c>
      <c r="BA22" s="43">
        <f t="shared" si="2"/>
        <v>0</v>
      </c>
      <c r="BB22" s="44" t="str">
        <f t="shared" si="4"/>
        <v>SIN AVANCE</v>
      </c>
      <c r="BC22" s="46">
        <f t="shared" si="3"/>
        <v>-61</v>
      </c>
      <c r="BD22" s="45" t="str">
        <f t="shared" si="5"/>
        <v>VENCIDO</v>
      </c>
      <c r="BE22" s="43">
        <f t="shared" si="6"/>
        <v>0</v>
      </c>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row>
    <row r="23" spans="1:131" customFormat="1" ht="76.5" customHeight="1" thickBot="1" x14ac:dyDescent="0.3">
      <c r="A23" s="27">
        <v>11</v>
      </c>
      <c r="B23" s="26" t="s">
        <v>211</v>
      </c>
      <c r="C23" s="26" t="s">
        <v>212</v>
      </c>
      <c r="D23" s="26" t="s">
        <v>213</v>
      </c>
      <c r="E23" s="26" t="s">
        <v>214</v>
      </c>
      <c r="F23" s="26" t="s">
        <v>215</v>
      </c>
      <c r="G23" s="26" t="s">
        <v>240</v>
      </c>
      <c r="H23" s="26" t="s">
        <v>241</v>
      </c>
      <c r="I23" s="26" t="s">
        <v>242</v>
      </c>
      <c r="J23" s="26" t="s">
        <v>243</v>
      </c>
      <c r="K23" s="26" t="s">
        <v>7</v>
      </c>
      <c r="L23" s="26" t="s">
        <v>244</v>
      </c>
      <c r="M23" s="26" t="s">
        <v>7</v>
      </c>
      <c r="N23" s="28">
        <v>44927</v>
      </c>
      <c r="O23" s="28">
        <v>45291</v>
      </c>
      <c r="P23" s="28" t="s">
        <v>32</v>
      </c>
      <c r="Q23" s="28" t="s">
        <v>237</v>
      </c>
      <c r="R23" s="28" t="s">
        <v>238</v>
      </c>
      <c r="S23" s="28" t="s">
        <v>239</v>
      </c>
      <c r="T23" s="26" t="s">
        <v>7</v>
      </c>
      <c r="U23" s="26" t="s">
        <v>182</v>
      </c>
      <c r="V23" s="26" t="s">
        <v>182</v>
      </c>
      <c r="W23" s="26" t="s">
        <v>182</v>
      </c>
      <c r="X23" s="26" t="s">
        <v>182</v>
      </c>
      <c r="Y23" s="26" t="s">
        <v>182</v>
      </c>
      <c r="Z23" s="29">
        <v>1</v>
      </c>
      <c r="AA23" s="29">
        <f t="shared" si="0"/>
        <v>1</v>
      </c>
      <c r="AB23" s="29">
        <v>0.25</v>
      </c>
      <c r="AC23" s="29">
        <v>0.25</v>
      </c>
      <c r="AD23" s="29">
        <v>0.25</v>
      </c>
      <c r="AE23" s="29">
        <v>0.25</v>
      </c>
      <c r="AF23" s="30"/>
      <c r="AG23" s="30"/>
      <c r="AH23" s="30"/>
      <c r="AI23" s="30"/>
      <c r="AJ23" s="31"/>
      <c r="AK23" s="32"/>
      <c r="AL23" s="32"/>
      <c r="AM23" s="32"/>
      <c r="AN23" s="32"/>
      <c r="AO23" s="32"/>
      <c r="AP23" s="68"/>
      <c r="AQ23" s="68"/>
      <c r="AR23" s="68"/>
      <c r="AS23" s="68"/>
      <c r="AT23" s="69"/>
      <c r="AU23" s="33"/>
      <c r="AV23" s="33"/>
      <c r="AW23" s="33"/>
      <c r="AX23" s="33"/>
      <c r="AY23" s="34"/>
      <c r="AZ23" s="42">
        <f t="shared" si="1"/>
        <v>0</v>
      </c>
      <c r="BA23" s="43">
        <f t="shared" si="2"/>
        <v>0</v>
      </c>
      <c r="BB23" s="44" t="str">
        <f t="shared" si="4"/>
        <v>SIN AVANCE</v>
      </c>
      <c r="BC23" s="46">
        <f t="shared" si="3"/>
        <v>61</v>
      </c>
      <c r="BD23" s="45" t="str">
        <f t="shared" si="5"/>
        <v>CON TIEMPO</v>
      </c>
      <c r="BE23" s="43">
        <f t="shared" si="6"/>
        <v>0</v>
      </c>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row>
    <row r="24" spans="1:131" customFormat="1" ht="76.5" customHeight="1" thickBot="1" x14ac:dyDescent="0.3">
      <c r="A24" s="27">
        <v>12</v>
      </c>
      <c r="B24" s="26" t="s">
        <v>245</v>
      </c>
      <c r="C24" s="26" t="s">
        <v>246</v>
      </c>
      <c r="D24" s="26" t="s">
        <v>247</v>
      </c>
      <c r="E24" s="26" t="s">
        <v>248</v>
      </c>
      <c r="F24" s="26" t="s">
        <v>249</v>
      </c>
      <c r="G24" s="26" t="s">
        <v>250</v>
      </c>
      <c r="H24" s="26" t="s">
        <v>251</v>
      </c>
      <c r="I24" s="26" t="s">
        <v>252</v>
      </c>
      <c r="J24" s="26" t="s">
        <v>253</v>
      </c>
      <c r="K24" s="26" t="s">
        <v>254</v>
      </c>
      <c r="L24" s="26" t="s">
        <v>7</v>
      </c>
      <c r="M24" s="26" t="s">
        <v>7</v>
      </c>
      <c r="N24" s="28">
        <v>44927</v>
      </c>
      <c r="O24" s="28">
        <v>45290</v>
      </c>
      <c r="P24" s="28" t="s">
        <v>32</v>
      </c>
      <c r="Q24" s="28" t="s">
        <v>237</v>
      </c>
      <c r="R24" s="28" t="s">
        <v>238</v>
      </c>
      <c r="S24" s="28" t="s">
        <v>239</v>
      </c>
      <c r="T24" s="26" t="s">
        <v>7</v>
      </c>
      <c r="U24" s="26" t="s">
        <v>182</v>
      </c>
      <c r="V24" s="26" t="s">
        <v>182</v>
      </c>
      <c r="W24" s="26" t="s">
        <v>182</v>
      </c>
      <c r="X24" s="26" t="s">
        <v>182</v>
      </c>
      <c r="Y24" s="26" t="s">
        <v>182</v>
      </c>
      <c r="Z24" s="29">
        <v>1</v>
      </c>
      <c r="AA24" s="29">
        <f t="shared" si="0"/>
        <v>1</v>
      </c>
      <c r="AB24" s="29">
        <v>0.3</v>
      </c>
      <c r="AC24" s="29">
        <v>0.3</v>
      </c>
      <c r="AD24" s="29">
        <v>0.2</v>
      </c>
      <c r="AE24" s="29">
        <v>0.2</v>
      </c>
      <c r="AF24" s="30"/>
      <c r="AG24" s="30"/>
      <c r="AH24" s="30"/>
      <c r="AI24" s="30"/>
      <c r="AJ24" s="31"/>
      <c r="AK24" s="32"/>
      <c r="AL24" s="32"/>
      <c r="AM24" s="32"/>
      <c r="AN24" s="32"/>
      <c r="AO24" s="32"/>
      <c r="AP24" s="68"/>
      <c r="AQ24" s="68"/>
      <c r="AR24" s="68"/>
      <c r="AS24" s="68"/>
      <c r="AT24" s="69"/>
      <c r="AU24" s="33"/>
      <c r="AV24" s="33"/>
      <c r="AW24" s="33"/>
      <c r="AX24" s="33"/>
      <c r="AY24" s="34"/>
      <c r="AZ24" s="42">
        <f t="shared" si="1"/>
        <v>0</v>
      </c>
      <c r="BA24" s="43">
        <f t="shared" si="2"/>
        <v>0</v>
      </c>
      <c r="BB24" s="44" t="str">
        <f t="shared" si="4"/>
        <v>SIN AVANCE</v>
      </c>
      <c r="BC24" s="46">
        <f t="shared" si="3"/>
        <v>60</v>
      </c>
      <c r="BD24" s="45" t="str">
        <f t="shared" si="5"/>
        <v>CON TIEMPO</v>
      </c>
      <c r="BE24" s="43">
        <f t="shared" si="6"/>
        <v>0</v>
      </c>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row>
    <row r="25" spans="1:131" customFormat="1" ht="76.5" customHeight="1" thickBot="1" x14ac:dyDescent="0.3">
      <c r="A25" s="27">
        <v>13</v>
      </c>
      <c r="B25" s="26" t="s">
        <v>220</v>
      </c>
      <c r="C25" s="26" t="s">
        <v>221</v>
      </c>
      <c r="D25" s="26" t="s">
        <v>222</v>
      </c>
      <c r="E25" s="26" t="s">
        <v>223</v>
      </c>
      <c r="F25" s="26" t="s">
        <v>224</v>
      </c>
      <c r="G25" s="26" t="s">
        <v>255</v>
      </c>
      <c r="H25" s="26" t="s">
        <v>226</v>
      </c>
      <c r="I25" s="26" t="s">
        <v>256</v>
      </c>
      <c r="J25" s="26" t="s">
        <v>228</v>
      </c>
      <c r="K25" s="26" t="s">
        <v>7</v>
      </c>
      <c r="L25" s="26" t="s">
        <v>7</v>
      </c>
      <c r="M25" s="26" t="s">
        <v>7</v>
      </c>
      <c r="N25" s="28">
        <v>45047</v>
      </c>
      <c r="O25" s="28">
        <v>45291</v>
      </c>
      <c r="P25" s="28" t="s">
        <v>32</v>
      </c>
      <c r="Q25" s="28" t="s">
        <v>237</v>
      </c>
      <c r="R25" s="28" t="s">
        <v>238</v>
      </c>
      <c r="S25" s="28" t="s">
        <v>239</v>
      </c>
      <c r="T25" s="26" t="s">
        <v>7</v>
      </c>
      <c r="U25" s="26" t="s">
        <v>182</v>
      </c>
      <c r="V25" s="26" t="s">
        <v>182</v>
      </c>
      <c r="W25" s="26" t="s">
        <v>182</v>
      </c>
      <c r="X25" s="26" t="s">
        <v>182</v>
      </c>
      <c r="Y25" s="26" t="s">
        <v>182</v>
      </c>
      <c r="Z25" s="35">
        <v>1</v>
      </c>
      <c r="AA25" s="29">
        <f t="shared" si="0"/>
        <v>1</v>
      </c>
      <c r="AB25" s="29">
        <v>0</v>
      </c>
      <c r="AC25" s="35">
        <v>0.33</v>
      </c>
      <c r="AD25" s="35">
        <v>0.33</v>
      </c>
      <c r="AE25" s="35">
        <v>0.34</v>
      </c>
      <c r="AF25" s="30"/>
      <c r="AG25" s="30"/>
      <c r="AH25" s="30"/>
      <c r="AI25" s="30"/>
      <c r="AJ25" s="31"/>
      <c r="AK25" s="32"/>
      <c r="AL25" s="32"/>
      <c r="AM25" s="32"/>
      <c r="AN25" s="32"/>
      <c r="AO25" s="32"/>
      <c r="AP25" s="68"/>
      <c r="AQ25" s="68"/>
      <c r="AR25" s="68"/>
      <c r="AS25" s="68"/>
      <c r="AT25" s="69"/>
      <c r="AU25" s="33"/>
      <c r="AV25" s="33"/>
      <c r="AW25" s="33"/>
      <c r="AX25" s="33"/>
      <c r="AY25" s="34"/>
      <c r="AZ25" s="42">
        <f t="shared" si="1"/>
        <v>0</v>
      </c>
      <c r="BA25" s="43">
        <f t="shared" si="2"/>
        <v>0</v>
      </c>
      <c r="BB25" s="44" t="str">
        <f t="shared" si="4"/>
        <v>SIN AVANCE</v>
      </c>
      <c r="BC25" s="46">
        <f t="shared" si="3"/>
        <v>61</v>
      </c>
      <c r="BD25" s="45" t="str">
        <f t="shared" si="5"/>
        <v>CON TIEMPO</v>
      </c>
      <c r="BE25" s="43">
        <f t="shared" si="6"/>
        <v>0</v>
      </c>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row>
    <row r="26" spans="1:131" customFormat="1" ht="76.5" customHeight="1" thickBot="1" x14ac:dyDescent="0.3">
      <c r="A26" s="27">
        <v>14</v>
      </c>
      <c r="B26" s="26" t="s">
        <v>245</v>
      </c>
      <c r="C26" s="26" t="s">
        <v>257</v>
      </c>
      <c r="D26" s="26" t="s">
        <v>258</v>
      </c>
      <c r="E26" s="26" t="s">
        <v>259</v>
      </c>
      <c r="F26" s="26" t="s">
        <v>260</v>
      </c>
      <c r="G26" s="26" t="s">
        <v>261</v>
      </c>
      <c r="H26" s="26" t="s">
        <v>262</v>
      </c>
      <c r="I26" s="26" t="s">
        <v>263</v>
      </c>
      <c r="J26" s="26" t="s">
        <v>264</v>
      </c>
      <c r="K26" s="26" t="s">
        <v>7</v>
      </c>
      <c r="L26" s="26" t="s">
        <v>7</v>
      </c>
      <c r="M26" s="26" t="s">
        <v>7</v>
      </c>
      <c r="N26" s="28">
        <v>44927</v>
      </c>
      <c r="O26" s="28">
        <v>45291</v>
      </c>
      <c r="P26" s="28" t="s">
        <v>265</v>
      </c>
      <c r="Q26" s="28" t="s">
        <v>266</v>
      </c>
      <c r="R26" s="28" t="s">
        <v>267</v>
      </c>
      <c r="S26" s="28" t="s">
        <v>268</v>
      </c>
      <c r="T26" s="26" t="s">
        <v>7</v>
      </c>
      <c r="U26" s="26" t="s">
        <v>182</v>
      </c>
      <c r="V26" s="26" t="s">
        <v>182</v>
      </c>
      <c r="W26" s="26" t="s">
        <v>182</v>
      </c>
      <c r="X26" s="26" t="s">
        <v>182</v>
      </c>
      <c r="Y26" s="26" t="s">
        <v>182</v>
      </c>
      <c r="Z26" s="29">
        <v>1</v>
      </c>
      <c r="AA26" s="29">
        <f t="shared" si="0"/>
        <v>1</v>
      </c>
      <c r="AB26" s="29">
        <v>0.24990000000000001</v>
      </c>
      <c r="AC26" s="29">
        <v>0.24990000000000001</v>
      </c>
      <c r="AD26" s="29">
        <v>0.25</v>
      </c>
      <c r="AE26" s="29">
        <v>0.25019999999999998</v>
      </c>
      <c r="AF26" s="30"/>
      <c r="AG26" s="30"/>
      <c r="AH26" s="30"/>
      <c r="AI26" s="30"/>
      <c r="AJ26" s="31"/>
      <c r="AK26" s="32"/>
      <c r="AL26" s="32"/>
      <c r="AM26" s="32"/>
      <c r="AN26" s="32"/>
      <c r="AO26" s="32"/>
      <c r="AP26" s="68"/>
      <c r="AQ26" s="68"/>
      <c r="AR26" s="68"/>
      <c r="AS26" s="68"/>
      <c r="AT26" s="69"/>
      <c r="AU26" s="33"/>
      <c r="AV26" s="33"/>
      <c r="AW26" s="33"/>
      <c r="AX26" s="33"/>
      <c r="AY26" s="34"/>
      <c r="AZ26" s="42">
        <f t="shared" si="1"/>
        <v>0</v>
      </c>
      <c r="BA26" s="43">
        <f t="shared" si="2"/>
        <v>0</v>
      </c>
      <c r="BB26" s="44" t="str">
        <f t="shared" si="4"/>
        <v>SIN AVANCE</v>
      </c>
      <c r="BC26" s="46">
        <f t="shared" si="3"/>
        <v>61</v>
      </c>
      <c r="BD26" s="45" t="str">
        <f t="shared" si="5"/>
        <v>CON TIEMPO</v>
      </c>
      <c r="BE26" s="43">
        <f t="shared" si="6"/>
        <v>0</v>
      </c>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customFormat="1" ht="76.5" customHeight="1" thickBot="1" x14ac:dyDescent="0.3">
      <c r="A27" s="27">
        <v>15</v>
      </c>
      <c r="B27" s="26" t="s">
        <v>245</v>
      </c>
      <c r="C27" s="26" t="s">
        <v>257</v>
      </c>
      <c r="D27" s="26" t="s">
        <v>269</v>
      </c>
      <c r="E27" s="26" t="s">
        <v>270</v>
      </c>
      <c r="F27" s="26" t="s">
        <v>271</v>
      </c>
      <c r="G27" s="26" t="s">
        <v>272</v>
      </c>
      <c r="H27" s="26" t="s">
        <v>273</v>
      </c>
      <c r="I27" s="26" t="s">
        <v>274</v>
      </c>
      <c r="J27" s="26" t="s">
        <v>275</v>
      </c>
      <c r="K27" s="26" t="s">
        <v>7</v>
      </c>
      <c r="L27" s="26" t="s">
        <v>7</v>
      </c>
      <c r="M27" s="26" t="s">
        <v>7</v>
      </c>
      <c r="N27" s="28">
        <v>44958</v>
      </c>
      <c r="O27" s="28">
        <v>45199</v>
      </c>
      <c r="P27" s="28" t="s">
        <v>265</v>
      </c>
      <c r="Q27" s="28" t="s">
        <v>266</v>
      </c>
      <c r="R27" s="28" t="s">
        <v>267</v>
      </c>
      <c r="S27" s="28" t="s">
        <v>268</v>
      </c>
      <c r="T27" s="26" t="s">
        <v>7</v>
      </c>
      <c r="U27" s="26" t="s">
        <v>182</v>
      </c>
      <c r="V27" s="26" t="s">
        <v>182</v>
      </c>
      <c r="W27" s="26" t="s">
        <v>182</v>
      </c>
      <c r="X27" s="26" t="s">
        <v>182</v>
      </c>
      <c r="Y27" s="26" t="s">
        <v>182</v>
      </c>
      <c r="Z27" s="29">
        <v>1</v>
      </c>
      <c r="AA27" s="29">
        <f t="shared" si="0"/>
        <v>1</v>
      </c>
      <c r="AB27" s="29">
        <v>0.32</v>
      </c>
      <c r="AC27" s="29">
        <v>0.32</v>
      </c>
      <c r="AD27" s="29">
        <v>0.36</v>
      </c>
      <c r="AE27" s="29">
        <v>0</v>
      </c>
      <c r="AF27" s="30"/>
      <c r="AG27" s="30"/>
      <c r="AH27" s="30"/>
      <c r="AI27" s="30"/>
      <c r="AJ27" s="31"/>
      <c r="AK27" s="32"/>
      <c r="AL27" s="32"/>
      <c r="AM27" s="32"/>
      <c r="AN27" s="32"/>
      <c r="AO27" s="32"/>
      <c r="AP27" s="68"/>
      <c r="AQ27" s="68"/>
      <c r="AR27" s="68"/>
      <c r="AS27" s="68"/>
      <c r="AT27" s="69"/>
      <c r="AU27" s="33"/>
      <c r="AV27" s="33"/>
      <c r="AW27" s="33"/>
      <c r="AX27" s="33"/>
      <c r="AY27" s="34"/>
      <c r="AZ27" s="42">
        <f t="shared" si="1"/>
        <v>0</v>
      </c>
      <c r="BA27" s="43">
        <f t="shared" si="2"/>
        <v>0</v>
      </c>
      <c r="BB27" s="44" t="str">
        <f t="shared" si="4"/>
        <v>SIN AVANCE</v>
      </c>
      <c r="BC27" s="46">
        <f t="shared" si="3"/>
        <v>-31</v>
      </c>
      <c r="BD27" s="45" t="str">
        <f t="shared" si="5"/>
        <v>VENCIDO</v>
      </c>
      <c r="BE27" s="43">
        <f t="shared" si="6"/>
        <v>0</v>
      </c>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row>
    <row r="28" spans="1:131" ht="76.5" customHeight="1" thickBot="1" x14ac:dyDescent="0.3">
      <c r="A28" s="27">
        <v>16</v>
      </c>
      <c r="B28" s="26" t="s">
        <v>245</v>
      </c>
      <c r="C28" s="26" t="s">
        <v>246</v>
      </c>
      <c r="D28" s="26" t="s">
        <v>247</v>
      </c>
      <c r="E28" s="26" t="s">
        <v>248</v>
      </c>
      <c r="F28" s="26" t="s">
        <v>249</v>
      </c>
      <c r="G28" s="26" t="s">
        <v>276</v>
      </c>
      <c r="H28" s="26" t="s">
        <v>277</v>
      </c>
      <c r="I28" s="26" t="s">
        <v>252</v>
      </c>
      <c r="J28" s="26" t="s">
        <v>278</v>
      </c>
      <c r="K28" s="26" t="s">
        <v>279</v>
      </c>
      <c r="L28" s="26" t="s">
        <v>7</v>
      </c>
      <c r="M28" s="26" t="s">
        <v>7</v>
      </c>
      <c r="N28" s="28">
        <v>44958</v>
      </c>
      <c r="O28" s="28">
        <v>45291</v>
      </c>
      <c r="P28" s="28" t="s">
        <v>265</v>
      </c>
      <c r="Q28" s="28" t="s">
        <v>266</v>
      </c>
      <c r="R28" s="28" t="s">
        <v>267</v>
      </c>
      <c r="S28" s="28" t="s">
        <v>268</v>
      </c>
      <c r="T28" s="26" t="s">
        <v>7</v>
      </c>
      <c r="U28" s="26" t="s">
        <v>182</v>
      </c>
      <c r="V28" s="26" t="s">
        <v>182</v>
      </c>
      <c r="W28" s="26" t="s">
        <v>182</v>
      </c>
      <c r="X28" s="26" t="s">
        <v>182</v>
      </c>
      <c r="Y28" s="26" t="s">
        <v>182</v>
      </c>
      <c r="Z28" s="29">
        <v>1</v>
      </c>
      <c r="AA28" s="29">
        <f t="shared" si="0"/>
        <v>0.99999999999999989</v>
      </c>
      <c r="AB28" s="29">
        <v>0.05</v>
      </c>
      <c r="AC28" s="29">
        <v>0.3</v>
      </c>
      <c r="AD28" s="29">
        <v>0.3</v>
      </c>
      <c r="AE28" s="29">
        <v>0.35</v>
      </c>
      <c r="AF28" s="30"/>
      <c r="AG28" s="30"/>
      <c r="AH28" s="30"/>
      <c r="AI28" s="30"/>
      <c r="AJ28" s="31"/>
      <c r="AK28" s="32"/>
      <c r="AL28" s="32"/>
      <c r="AM28" s="32"/>
      <c r="AN28" s="32"/>
      <c r="AO28" s="32"/>
      <c r="AP28" s="68"/>
      <c r="AQ28" s="68"/>
      <c r="AR28" s="68"/>
      <c r="AS28" s="68"/>
      <c r="AT28" s="69"/>
      <c r="AU28" s="33"/>
      <c r="AV28" s="33"/>
      <c r="AW28" s="33"/>
      <c r="AX28" s="33"/>
      <c r="AY28" s="34"/>
      <c r="AZ28" s="42">
        <f t="shared" si="1"/>
        <v>0</v>
      </c>
      <c r="BA28" s="43">
        <f t="shared" si="2"/>
        <v>0</v>
      </c>
      <c r="BB28" s="44" t="str">
        <f t="shared" si="4"/>
        <v>SIN AVANCE</v>
      </c>
      <c r="BC28" s="46">
        <f t="shared" si="3"/>
        <v>61</v>
      </c>
      <c r="BD28" s="45" t="str">
        <f t="shared" si="5"/>
        <v>CON TIEMPO</v>
      </c>
      <c r="BE28" s="43">
        <f t="shared" si="6"/>
        <v>0</v>
      </c>
    </row>
    <row r="29" spans="1:131" customFormat="1" ht="76.5" customHeight="1" thickBot="1" x14ac:dyDescent="0.3">
      <c r="A29" s="27">
        <v>17</v>
      </c>
      <c r="B29" s="26" t="s">
        <v>211</v>
      </c>
      <c r="C29" s="26" t="s">
        <v>212</v>
      </c>
      <c r="D29" s="26" t="s">
        <v>213</v>
      </c>
      <c r="E29" s="26" t="s">
        <v>214</v>
      </c>
      <c r="F29" s="26" t="s">
        <v>215</v>
      </c>
      <c r="G29" s="26" t="s">
        <v>280</v>
      </c>
      <c r="H29" s="26" t="s">
        <v>281</v>
      </c>
      <c r="I29" s="26" t="s">
        <v>282</v>
      </c>
      <c r="J29" s="26" t="s">
        <v>283</v>
      </c>
      <c r="K29" s="26" t="s">
        <v>279</v>
      </c>
      <c r="L29" s="26" t="s">
        <v>284</v>
      </c>
      <c r="M29" s="26" t="s">
        <v>7</v>
      </c>
      <c r="N29" s="28">
        <v>45047</v>
      </c>
      <c r="O29" s="28">
        <v>45199</v>
      </c>
      <c r="P29" s="28" t="s">
        <v>265</v>
      </c>
      <c r="Q29" s="28" t="s">
        <v>266</v>
      </c>
      <c r="R29" s="28" t="s">
        <v>267</v>
      </c>
      <c r="S29" s="28" t="s">
        <v>268</v>
      </c>
      <c r="T29" s="26" t="s">
        <v>7</v>
      </c>
      <c r="U29" s="26" t="s">
        <v>182</v>
      </c>
      <c r="V29" s="26" t="s">
        <v>182</v>
      </c>
      <c r="W29" s="26" t="s">
        <v>182</v>
      </c>
      <c r="X29" s="26" t="s">
        <v>182</v>
      </c>
      <c r="Y29" s="26" t="s">
        <v>182</v>
      </c>
      <c r="Z29" s="29">
        <v>0.5</v>
      </c>
      <c r="AA29" s="29">
        <f t="shared" si="0"/>
        <v>0.5</v>
      </c>
      <c r="AB29" s="29">
        <v>0</v>
      </c>
      <c r="AC29" s="29">
        <v>0.5</v>
      </c>
      <c r="AD29" s="29">
        <v>0.5</v>
      </c>
      <c r="AE29" s="29">
        <v>0</v>
      </c>
      <c r="AF29" s="30"/>
      <c r="AG29" s="30"/>
      <c r="AH29" s="30"/>
      <c r="AI29" s="30"/>
      <c r="AJ29" s="31"/>
      <c r="AK29" s="32"/>
      <c r="AL29" s="32"/>
      <c r="AM29" s="32"/>
      <c r="AN29" s="32"/>
      <c r="AO29" s="32"/>
      <c r="AP29" s="68"/>
      <c r="AQ29" s="68"/>
      <c r="AR29" s="68"/>
      <c r="AS29" s="68"/>
      <c r="AT29" s="69"/>
      <c r="AU29" s="33"/>
      <c r="AV29" s="33"/>
      <c r="AW29" s="33"/>
      <c r="AX29" s="33"/>
      <c r="AY29" s="34"/>
      <c r="AZ29" s="42">
        <f t="shared" si="1"/>
        <v>0</v>
      </c>
      <c r="BA29" s="43">
        <f t="shared" si="2"/>
        <v>0</v>
      </c>
      <c r="BB29" s="44" t="str">
        <f t="shared" si="4"/>
        <v>SIN AVANCE</v>
      </c>
      <c r="BC29" s="46">
        <f t="shared" si="3"/>
        <v>-31</v>
      </c>
      <c r="BD29" s="45" t="str">
        <f t="shared" si="5"/>
        <v>VENCIDO</v>
      </c>
      <c r="BE29" s="75">
        <f>SUM(AZ29:AZ30)</f>
        <v>0</v>
      </c>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row>
    <row r="30" spans="1:131" customFormat="1" ht="76.5" customHeight="1" thickBot="1" x14ac:dyDescent="0.3">
      <c r="A30" s="27">
        <v>18</v>
      </c>
      <c r="B30" s="26" t="s">
        <v>211</v>
      </c>
      <c r="C30" s="26" t="s">
        <v>212</v>
      </c>
      <c r="D30" s="26" t="s">
        <v>213</v>
      </c>
      <c r="E30" s="26" t="s">
        <v>214</v>
      </c>
      <c r="F30" s="26" t="s">
        <v>215</v>
      </c>
      <c r="G30" s="26" t="s">
        <v>285</v>
      </c>
      <c r="H30" s="26" t="s">
        <v>286</v>
      </c>
      <c r="I30" s="26" t="s">
        <v>287</v>
      </c>
      <c r="J30" s="26" t="s">
        <v>288</v>
      </c>
      <c r="K30" s="26" t="s">
        <v>7</v>
      </c>
      <c r="L30" s="26" t="s">
        <v>194</v>
      </c>
      <c r="M30" s="26" t="s">
        <v>7</v>
      </c>
      <c r="N30" s="28">
        <v>45078</v>
      </c>
      <c r="O30" s="28">
        <v>45291</v>
      </c>
      <c r="P30" s="28" t="s">
        <v>265</v>
      </c>
      <c r="Q30" s="28" t="s">
        <v>266</v>
      </c>
      <c r="R30" s="28" t="s">
        <v>267</v>
      </c>
      <c r="S30" s="28" t="s">
        <v>268</v>
      </c>
      <c r="T30" s="26" t="s">
        <v>7</v>
      </c>
      <c r="U30" s="26" t="s">
        <v>182</v>
      </c>
      <c r="V30" s="26" t="s">
        <v>182</v>
      </c>
      <c r="W30" s="26" t="s">
        <v>182</v>
      </c>
      <c r="X30" s="26" t="s">
        <v>182</v>
      </c>
      <c r="Y30" s="26" t="s">
        <v>182</v>
      </c>
      <c r="Z30" s="29">
        <v>0.5</v>
      </c>
      <c r="AA30" s="29">
        <f t="shared" si="0"/>
        <v>0.5</v>
      </c>
      <c r="AB30" s="29">
        <v>0</v>
      </c>
      <c r="AC30" s="29">
        <v>0.5</v>
      </c>
      <c r="AD30" s="29">
        <v>0</v>
      </c>
      <c r="AE30" s="29">
        <v>0.5</v>
      </c>
      <c r="AF30" s="30"/>
      <c r="AG30" s="30"/>
      <c r="AH30" s="30"/>
      <c r="AI30" s="30"/>
      <c r="AJ30" s="31"/>
      <c r="AK30" s="32"/>
      <c r="AL30" s="32"/>
      <c r="AM30" s="32"/>
      <c r="AN30" s="32"/>
      <c r="AO30" s="32"/>
      <c r="AP30" s="68"/>
      <c r="AQ30" s="68"/>
      <c r="AR30" s="68"/>
      <c r="AS30" s="68"/>
      <c r="AT30" s="69"/>
      <c r="AU30" s="33"/>
      <c r="AV30" s="33"/>
      <c r="AW30" s="33"/>
      <c r="AX30" s="33"/>
      <c r="AY30" s="34"/>
      <c r="AZ30" s="42">
        <f t="shared" si="1"/>
        <v>0</v>
      </c>
      <c r="BA30" s="43">
        <f t="shared" si="2"/>
        <v>0</v>
      </c>
      <c r="BB30" s="44" t="str">
        <f t="shared" si="4"/>
        <v>SIN AVANCE</v>
      </c>
      <c r="BC30" s="46">
        <f t="shared" si="3"/>
        <v>61</v>
      </c>
      <c r="BD30" s="45" t="str">
        <f t="shared" si="5"/>
        <v>CON TIEMPO</v>
      </c>
      <c r="BE30" s="75"/>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row>
    <row r="31" spans="1:131" customFormat="1" ht="76.5" customHeight="1" thickBot="1" x14ac:dyDescent="0.3">
      <c r="A31" s="27">
        <v>19</v>
      </c>
      <c r="B31" s="26" t="s">
        <v>220</v>
      </c>
      <c r="C31" s="26" t="s">
        <v>221</v>
      </c>
      <c r="D31" s="26" t="s">
        <v>222</v>
      </c>
      <c r="E31" s="26" t="s">
        <v>289</v>
      </c>
      <c r="F31" s="26" t="s">
        <v>290</v>
      </c>
      <c r="G31" s="26" t="s">
        <v>291</v>
      </c>
      <c r="H31" s="26" t="s">
        <v>292</v>
      </c>
      <c r="I31" s="26" t="s">
        <v>293</v>
      </c>
      <c r="J31" s="26" t="s">
        <v>294</v>
      </c>
      <c r="K31" s="26" t="s">
        <v>7</v>
      </c>
      <c r="L31" s="26" t="s">
        <v>7</v>
      </c>
      <c r="M31" s="26" t="s">
        <v>7</v>
      </c>
      <c r="N31" s="28">
        <v>44682</v>
      </c>
      <c r="O31" s="28">
        <v>45291</v>
      </c>
      <c r="P31" s="28" t="s">
        <v>265</v>
      </c>
      <c r="Q31" s="28" t="s">
        <v>266</v>
      </c>
      <c r="R31" s="28" t="s">
        <v>267</v>
      </c>
      <c r="S31" s="28" t="s">
        <v>268</v>
      </c>
      <c r="T31" s="26" t="s">
        <v>7</v>
      </c>
      <c r="U31" s="26" t="s">
        <v>182</v>
      </c>
      <c r="V31" s="26" t="s">
        <v>182</v>
      </c>
      <c r="W31" s="26" t="s">
        <v>182</v>
      </c>
      <c r="X31" s="26" t="s">
        <v>182</v>
      </c>
      <c r="Y31" s="26" t="s">
        <v>182</v>
      </c>
      <c r="Z31" s="29">
        <v>1</v>
      </c>
      <c r="AA31" s="29">
        <f t="shared" si="0"/>
        <v>1</v>
      </c>
      <c r="AB31" s="29">
        <v>0</v>
      </c>
      <c r="AC31" s="29">
        <v>0.5</v>
      </c>
      <c r="AD31" s="29">
        <v>0</v>
      </c>
      <c r="AE31" s="29">
        <v>0.5</v>
      </c>
      <c r="AF31" s="30"/>
      <c r="AG31" s="30"/>
      <c r="AH31" s="30"/>
      <c r="AI31" s="30"/>
      <c r="AJ31" s="31"/>
      <c r="AK31" s="32"/>
      <c r="AL31" s="32"/>
      <c r="AM31" s="32"/>
      <c r="AN31" s="32"/>
      <c r="AO31" s="32"/>
      <c r="AP31" s="68"/>
      <c r="AQ31" s="68"/>
      <c r="AR31" s="68"/>
      <c r="AS31" s="68"/>
      <c r="AT31" s="69"/>
      <c r="AU31" s="33"/>
      <c r="AV31" s="33"/>
      <c r="AW31" s="33"/>
      <c r="AX31" s="33"/>
      <c r="AY31" s="34"/>
      <c r="AZ31" s="42">
        <f t="shared" si="1"/>
        <v>0</v>
      </c>
      <c r="BA31" s="43">
        <f t="shared" si="2"/>
        <v>0</v>
      </c>
      <c r="BB31" s="44" t="str">
        <f t="shared" si="4"/>
        <v>SIN AVANCE</v>
      </c>
      <c r="BC31" s="46">
        <f t="shared" si="3"/>
        <v>61</v>
      </c>
      <c r="BD31" s="45" t="str">
        <f t="shared" si="5"/>
        <v>CON TIEMPO</v>
      </c>
      <c r="BE31" s="43">
        <f>AZ31</f>
        <v>0</v>
      </c>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row>
    <row r="32" spans="1:131" customFormat="1" ht="76.5" customHeight="1" thickBot="1" x14ac:dyDescent="0.3">
      <c r="A32" s="27">
        <v>20</v>
      </c>
      <c r="B32" s="26" t="s">
        <v>245</v>
      </c>
      <c r="C32" s="26" t="s">
        <v>295</v>
      </c>
      <c r="D32" s="26" t="s">
        <v>296</v>
      </c>
      <c r="E32" s="26" t="s">
        <v>297</v>
      </c>
      <c r="F32" s="26" t="s">
        <v>298</v>
      </c>
      <c r="G32" s="26" t="s">
        <v>299</v>
      </c>
      <c r="H32" s="26" t="s">
        <v>300</v>
      </c>
      <c r="I32" s="26" t="s">
        <v>301</v>
      </c>
      <c r="J32" s="26" t="s">
        <v>302</v>
      </c>
      <c r="K32" s="26" t="s">
        <v>7</v>
      </c>
      <c r="L32" s="26" t="s">
        <v>7</v>
      </c>
      <c r="M32" s="26" t="s">
        <v>303</v>
      </c>
      <c r="N32" s="28">
        <v>44986</v>
      </c>
      <c r="O32" s="28">
        <v>45015</v>
      </c>
      <c r="P32" s="28" t="s">
        <v>304</v>
      </c>
      <c r="Q32" s="28" t="s">
        <v>305</v>
      </c>
      <c r="R32" s="28" t="s">
        <v>306</v>
      </c>
      <c r="S32" s="28" t="s">
        <v>307</v>
      </c>
      <c r="T32" s="26" t="s">
        <v>308</v>
      </c>
      <c r="U32" s="26" t="s">
        <v>182</v>
      </c>
      <c r="V32" s="26" t="s">
        <v>182</v>
      </c>
      <c r="W32" s="26" t="s">
        <v>182</v>
      </c>
      <c r="X32" s="26" t="s">
        <v>182</v>
      </c>
      <c r="Y32" s="26" t="s">
        <v>182</v>
      </c>
      <c r="Z32" s="36">
        <f t="shared" ref="Z32:Z52" si="7">100%/22</f>
        <v>4.5454545454545456E-2</v>
      </c>
      <c r="AA32" s="29">
        <f t="shared" si="0"/>
        <v>4.5454545454545456E-2</v>
      </c>
      <c r="AB32" s="29">
        <v>1</v>
      </c>
      <c r="AC32" s="29">
        <v>0</v>
      </c>
      <c r="AD32" s="29">
        <v>0</v>
      </c>
      <c r="AE32" s="29">
        <v>0</v>
      </c>
      <c r="AF32" s="30"/>
      <c r="AG32" s="30"/>
      <c r="AH32" s="30"/>
      <c r="AI32" s="30"/>
      <c r="AJ32" s="31"/>
      <c r="AK32" s="32"/>
      <c r="AL32" s="32"/>
      <c r="AM32" s="32"/>
      <c r="AN32" s="32"/>
      <c r="AO32" s="32"/>
      <c r="AP32" s="68"/>
      <c r="AQ32" s="68"/>
      <c r="AR32" s="68"/>
      <c r="AS32" s="68"/>
      <c r="AT32" s="69"/>
      <c r="AU32" s="33"/>
      <c r="AV32" s="33"/>
      <c r="AW32" s="33"/>
      <c r="AX32" s="33"/>
      <c r="AY32" s="34"/>
      <c r="AZ32" s="42">
        <f t="shared" si="1"/>
        <v>0</v>
      </c>
      <c r="BA32" s="43">
        <f t="shared" si="2"/>
        <v>0</v>
      </c>
      <c r="BB32" s="44" t="str">
        <f t="shared" si="4"/>
        <v>SIN AVANCE</v>
      </c>
      <c r="BC32" s="45">
        <f t="shared" si="3"/>
        <v>-215</v>
      </c>
      <c r="BD32" s="45" t="str">
        <f t="shared" si="5"/>
        <v>VENCIDO</v>
      </c>
      <c r="BE32" s="75">
        <f>SUM(AZ32:AZ52)</f>
        <v>0</v>
      </c>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row>
    <row r="33" spans="1:131" customFormat="1" ht="76.5" customHeight="1" thickBot="1" x14ac:dyDescent="0.3">
      <c r="A33" s="27">
        <v>21</v>
      </c>
      <c r="B33" s="26" t="s">
        <v>245</v>
      </c>
      <c r="C33" s="26" t="s">
        <v>295</v>
      </c>
      <c r="D33" s="26" t="s">
        <v>296</v>
      </c>
      <c r="E33" s="26" t="s">
        <v>297</v>
      </c>
      <c r="F33" s="26" t="s">
        <v>298</v>
      </c>
      <c r="G33" s="26" t="s">
        <v>309</v>
      </c>
      <c r="H33" s="26" t="s">
        <v>310</v>
      </c>
      <c r="I33" s="26" t="s">
        <v>311</v>
      </c>
      <c r="J33" s="26" t="s">
        <v>312</v>
      </c>
      <c r="K33" s="26" t="s">
        <v>7</v>
      </c>
      <c r="L33" s="26" t="s">
        <v>7</v>
      </c>
      <c r="M33" s="26" t="s">
        <v>303</v>
      </c>
      <c r="N33" s="28">
        <v>44986</v>
      </c>
      <c r="O33" s="28">
        <v>45290</v>
      </c>
      <c r="P33" s="28" t="s">
        <v>304</v>
      </c>
      <c r="Q33" s="28" t="s">
        <v>305</v>
      </c>
      <c r="R33" s="28" t="s">
        <v>306</v>
      </c>
      <c r="S33" s="28" t="s">
        <v>307</v>
      </c>
      <c r="T33" s="26" t="s">
        <v>308</v>
      </c>
      <c r="U33" s="26" t="s">
        <v>182</v>
      </c>
      <c r="V33" s="26" t="s">
        <v>182</v>
      </c>
      <c r="W33" s="26" t="s">
        <v>182</v>
      </c>
      <c r="X33" s="26" t="s">
        <v>182</v>
      </c>
      <c r="Y33" s="26" t="s">
        <v>182</v>
      </c>
      <c r="Z33" s="36">
        <f t="shared" si="7"/>
        <v>4.5454545454545456E-2</v>
      </c>
      <c r="AA33" s="29">
        <f t="shared" si="0"/>
        <v>4.5454545454545456E-2</v>
      </c>
      <c r="AB33" s="29">
        <v>0.25</v>
      </c>
      <c r="AC33" s="29">
        <v>0.25</v>
      </c>
      <c r="AD33" s="29">
        <v>0.25</v>
      </c>
      <c r="AE33" s="29">
        <v>0.25</v>
      </c>
      <c r="AF33" s="30"/>
      <c r="AG33" s="30"/>
      <c r="AH33" s="30"/>
      <c r="AI33" s="30"/>
      <c r="AJ33" s="31"/>
      <c r="AK33" s="32"/>
      <c r="AL33" s="32"/>
      <c r="AM33" s="32"/>
      <c r="AN33" s="32"/>
      <c r="AO33" s="32"/>
      <c r="AP33" s="68"/>
      <c r="AQ33" s="68"/>
      <c r="AR33" s="68"/>
      <c r="AS33" s="68"/>
      <c r="AT33" s="69"/>
      <c r="AU33" s="33"/>
      <c r="AV33" s="33"/>
      <c r="AW33" s="33"/>
      <c r="AX33" s="33"/>
      <c r="AY33" s="34"/>
      <c r="AZ33" s="42">
        <f t="shared" si="1"/>
        <v>0</v>
      </c>
      <c r="BA33" s="43">
        <f t="shared" si="2"/>
        <v>0</v>
      </c>
      <c r="BB33" s="44" t="str">
        <f t="shared" si="4"/>
        <v>SIN AVANCE</v>
      </c>
      <c r="BC33" s="46">
        <f t="shared" si="3"/>
        <v>60</v>
      </c>
      <c r="BD33" s="45" t="str">
        <f t="shared" si="5"/>
        <v>CON TIEMPO</v>
      </c>
      <c r="BE33" s="75"/>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row>
    <row r="34" spans="1:131" customFormat="1" ht="76.5" customHeight="1" thickBot="1" x14ac:dyDescent="0.3">
      <c r="A34" s="27">
        <v>22</v>
      </c>
      <c r="B34" s="26" t="s">
        <v>245</v>
      </c>
      <c r="C34" s="26" t="s">
        <v>295</v>
      </c>
      <c r="D34" s="26" t="s">
        <v>296</v>
      </c>
      <c r="E34" s="26" t="s">
        <v>297</v>
      </c>
      <c r="F34" s="26" t="s">
        <v>298</v>
      </c>
      <c r="G34" s="26" t="s">
        <v>313</v>
      </c>
      <c r="H34" s="26" t="s">
        <v>314</v>
      </c>
      <c r="I34" s="26" t="s">
        <v>315</v>
      </c>
      <c r="J34" s="26" t="s">
        <v>316</v>
      </c>
      <c r="K34" s="26" t="s">
        <v>7</v>
      </c>
      <c r="L34" s="26" t="s">
        <v>7</v>
      </c>
      <c r="M34" s="26" t="s">
        <v>303</v>
      </c>
      <c r="N34" s="28">
        <v>44986</v>
      </c>
      <c r="O34" s="28">
        <v>45290</v>
      </c>
      <c r="P34" s="28" t="s">
        <v>304</v>
      </c>
      <c r="Q34" s="28" t="s">
        <v>305</v>
      </c>
      <c r="R34" s="28" t="s">
        <v>306</v>
      </c>
      <c r="S34" s="28" t="s">
        <v>307</v>
      </c>
      <c r="T34" s="26" t="s">
        <v>308</v>
      </c>
      <c r="U34" s="26" t="s">
        <v>182</v>
      </c>
      <c r="V34" s="26" t="s">
        <v>182</v>
      </c>
      <c r="W34" s="26" t="s">
        <v>182</v>
      </c>
      <c r="X34" s="26" t="s">
        <v>182</v>
      </c>
      <c r="Y34" s="26" t="s">
        <v>182</v>
      </c>
      <c r="Z34" s="36">
        <f t="shared" si="7"/>
        <v>4.5454545454545456E-2</v>
      </c>
      <c r="AA34" s="29">
        <f t="shared" si="0"/>
        <v>4.5454545454545456E-2</v>
      </c>
      <c r="AB34" s="29">
        <v>0.25</v>
      </c>
      <c r="AC34" s="29">
        <v>0.25</v>
      </c>
      <c r="AD34" s="29">
        <v>0.25</v>
      </c>
      <c r="AE34" s="29">
        <v>0.25</v>
      </c>
      <c r="AF34" s="30"/>
      <c r="AG34" s="30"/>
      <c r="AH34" s="30"/>
      <c r="AI34" s="30"/>
      <c r="AJ34" s="31"/>
      <c r="AK34" s="32"/>
      <c r="AL34" s="32"/>
      <c r="AM34" s="32"/>
      <c r="AN34" s="32"/>
      <c r="AO34" s="32"/>
      <c r="AP34" s="68"/>
      <c r="AQ34" s="68"/>
      <c r="AR34" s="68"/>
      <c r="AS34" s="68"/>
      <c r="AT34" s="69"/>
      <c r="AU34" s="33"/>
      <c r="AV34" s="33"/>
      <c r="AW34" s="33"/>
      <c r="AX34" s="33"/>
      <c r="AY34" s="34"/>
      <c r="AZ34" s="42">
        <f t="shared" si="1"/>
        <v>0</v>
      </c>
      <c r="BA34" s="43">
        <f t="shared" si="2"/>
        <v>0</v>
      </c>
      <c r="BB34" s="44" t="str">
        <f t="shared" si="4"/>
        <v>SIN AVANCE</v>
      </c>
      <c r="BC34" s="46">
        <f t="shared" si="3"/>
        <v>60</v>
      </c>
      <c r="BD34" s="45" t="str">
        <f t="shared" si="5"/>
        <v>CON TIEMPO</v>
      </c>
      <c r="BE34" s="75"/>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row>
    <row r="35" spans="1:131" customFormat="1" ht="76.5" customHeight="1" thickBot="1" x14ac:dyDescent="0.3">
      <c r="A35" s="27">
        <v>23</v>
      </c>
      <c r="B35" s="26" t="s">
        <v>245</v>
      </c>
      <c r="C35" s="26" t="s">
        <v>295</v>
      </c>
      <c r="D35" s="26" t="s">
        <v>296</v>
      </c>
      <c r="E35" s="26" t="s">
        <v>297</v>
      </c>
      <c r="F35" s="26" t="s">
        <v>298</v>
      </c>
      <c r="G35" s="26" t="s">
        <v>317</v>
      </c>
      <c r="H35" s="26" t="s">
        <v>318</v>
      </c>
      <c r="I35" s="26" t="s">
        <v>319</v>
      </c>
      <c r="J35" s="26" t="s">
        <v>320</v>
      </c>
      <c r="K35" s="26" t="s">
        <v>7</v>
      </c>
      <c r="L35" s="26" t="s">
        <v>7</v>
      </c>
      <c r="M35" s="26" t="s">
        <v>303</v>
      </c>
      <c r="N35" s="28">
        <v>44958</v>
      </c>
      <c r="O35" s="28">
        <v>45199</v>
      </c>
      <c r="P35" s="28" t="s">
        <v>304</v>
      </c>
      <c r="Q35" s="28" t="s">
        <v>305</v>
      </c>
      <c r="R35" s="28" t="s">
        <v>306</v>
      </c>
      <c r="S35" s="28" t="s">
        <v>307</v>
      </c>
      <c r="T35" s="26" t="s">
        <v>308</v>
      </c>
      <c r="U35" s="26" t="s">
        <v>182</v>
      </c>
      <c r="V35" s="26" t="s">
        <v>182</v>
      </c>
      <c r="W35" s="26" t="s">
        <v>182</v>
      </c>
      <c r="X35" s="26" t="s">
        <v>182</v>
      </c>
      <c r="Y35" s="26" t="s">
        <v>182</v>
      </c>
      <c r="Z35" s="36">
        <f t="shared" si="7"/>
        <v>4.5454545454545456E-2</v>
      </c>
      <c r="AA35" s="29">
        <f t="shared" si="0"/>
        <v>4.5454545454545456E-2</v>
      </c>
      <c r="AB35" s="29">
        <v>0.5</v>
      </c>
      <c r="AC35" s="29">
        <v>0</v>
      </c>
      <c r="AD35" s="29">
        <v>0.5</v>
      </c>
      <c r="AE35" s="29">
        <v>0</v>
      </c>
      <c r="AF35" s="30"/>
      <c r="AG35" s="30"/>
      <c r="AH35" s="30"/>
      <c r="AI35" s="30"/>
      <c r="AJ35" s="31"/>
      <c r="AK35" s="32"/>
      <c r="AL35" s="32"/>
      <c r="AM35" s="32"/>
      <c r="AN35" s="32"/>
      <c r="AO35" s="32"/>
      <c r="AP35" s="68"/>
      <c r="AQ35" s="68"/>
      <c r="AR35" s="68"/>
      <c r="AS35" s="68"/>
      <c r="AT35" s="69"/>
      <c r="AU35" s="33"/>
      <c r="AV35" s="33"/>
      <c r="AW35" s="33"/>
      <c r="AX35" s="33"/>
      <c r="AY35" s="34"/>
      <c r="AZ35" s="42">
        <f t="shared" si="1"/>
        <v>0</v>
      </c>
      <c r="BA35" s="43">
        <f t="shared" si="2"/>
        <v>0</v>
      </c>
      <c r="BB35" s="44" t="str">
        <f t="shared" si="4"/>
        <v>SIN AVANCE</v>
      </c>
      <c r="BC35" s="46">
        <f t="shared" si="3"/>
        <v>-31</v>
      </c>
      <c r="BD35" s="45" t="str">
        <f t="shared" si="5"/>
        <v>VENCIDO</v>
      </c>
      <c r="BE35" s="75"/>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row>
    <row r="36" spans="1:131" customFormat="1" ht="76.5" customHeight="1" thickBot="1" x14ac:dyDescent="0.3">
      <c r="A36" s="27">
        <v>24</v>
      </c>
      <c r="B36" s="26" t="s">
        <v>245</v>
      </c>
      <c r="C36" s="26" t="s">
        <v>295</v>
      </c>
      <c r="D36" s="26" t="s">
        <v>296</v>
      </c>
      <c r="E36" s="26" t="s">
        <v>297</v>
      </c>
      <c r="F36" s="26" t="s">
        <v>298</v>
      </c>
      <c r="G36" s="26" t="s">
        <v>321</v>
      </c>
      <c r="H36" s="26" t="s">
        <v>322</v>
      </c>
      <c r="I36" s="26" t="s">
        <v>323</v>
      </c>
      <c r="J36" s="26" t="s">
        <v>320</v>
      </c>
      <c r="K36" s="26" t="s">
        <v>7</v>
      </c>
      <c r="L36" s="26" t="s">
        <v>7</v>
      </c>
      <c r="M36" s="26" t="s">
        <v>303</v>
      </c>
      <c r="N36" s="28">
        <v>44958</v>
      </c>
      <c r="O36" s="28">
        <v>45199</v>
      </c>
      <c r="P36" s="28" t="s">
        <v>304</v>
      </c>
      <c r="Q36" s="28" t="s">
        <v>305</v>
      </c>
      <c r="R36" s="28" t="s">
        <v>306</v>
      </c>
      <c r="S36" s="28" t="s">
        <v>307</v>
      </c>
      <c r="T36" s="26" t="s">
        <v>308</v>
      </c>
      <c r="U36" s="26" t="s">
        <v>182</v>
      </c>
      <c r="V36" s="26" t="s">
        <v>182</v>
      </c>
      <c r="W36" s="26" t="s">
        <v>182</v>
      </c>
      <c r="X36" s="26" t="s">
        <v>182</v>
      </c>
      <c r="Y36" s="26" t="s">
        <v>182</v>
      </c>
      <c r="Z36" s="36">
        <f t="shared" si="7"/>
        <v>4.5454545454545456E-2</v>
      </c>
      <c r="AA36" s="29">
        <f t="shared" si="0"/>
        <v>4.5454545454545456E-2</v>
      </c>
      <c r="AB36" s="29">
        <v>0.5</v>
      </c>
      <c r="AC36" s="29">
        <v>0</v>
      </c>
      <c r="AD36" s="29">
        <v>0.5</v>
      </c>
      <c r="AE36" s="29">
        <v>0</v>
      </c>
      <c r="AF36" s="30"/>
      <c r="AG36" s="30"/>
      <c r="AH36" s="30"/>
      <c r="AI36" s="30"/>
      <c r="AJ36" s="31"/>
      <c r="AK36" s="32"/>
      <c r="AL36" s="32"/>
      <c r="AM36" s="32"/>
      <c r="AN36" s="32"/>
      <c r="AO36" s="32"/>
      <c r="AP36" s="68"/>
      <c r="AQ36" s="68"/>
      <c r="AR36" s="68"/>
      <c r="AS36" s="68"/>
      <c r="AT36" s="69"/>
      <c r="AU36" s="33"/>
      <c r="AV36" s="33"/>
      <c r="AW36" s="33"/>
      <c r="AX36" s="33"/>
      <c r="AY36" s="34"/>
      <c r="AZ36" s="42">
        <f t="shared" si="1"/>
        <v>0</v>
      </c>
      <c r="BA36" s="43">
        <f t="shared" si="2"/>
        <v>0</v>
      </c>
      <c r="BB36" s="44" t="str">
        <f t="shared" si="4"/>
        <v>SIN AVANCE</v>
      </c>
      <c r="BC36" s="46">
        <f t="shared" si="3"/>
        <v>-31</v>
      </c>
      <c r="BD36" s="45" t="str">
        <f t="shared" si="5"/>
        <v>VENCIDO</v>
      </c>
      <c r="BE36" s="75"/>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row>
    <row r="37" spans="1:131" customFormat="1" ht="76.5" customHeight="1" thickBot="1" x14ac:dyDescent="0.3">
      <c r="A37" s="27">
        <v>25</v>
      </c>
      <c r="B37" s="26" t="s">
        <v>245</v>
      </c>
      <c r="C37" s="26" t="s">
        <v>295</v>
      </c>
      <c r="D37" s="26" t="s">
        <v>296</v>
      </c>
      <c r="E37" s="26" t="s">
        <v>297</v>
      </c>
      <c r="F37" s="26" t="s">
        <v>298</v>
      </c>
      <c r="G37" s="26" t="s">
        <v>324</v>
      </c>
      <c r="H37" s="26" t="s">
        <v>325</v>
      </c>
      <c r="I37" s="26" t="s">
        <v>326</v>
      </c>
      <c r="J37" s="26" t="s">
        <v>327</v>
      </c>
      <c r="K37" s="26" t="s">
        <v>7</v>
      </c>
      <c r="L37" s="26" t="s">
        <v>7</v>
      </c>
      <c r="M37" s="26" t="s">
        <v>303</v>
      </c>
      <c r="N37" s="28">
        <v>45017</v>
      </c>
      <c r="O37" s="28">
        <v>45290</v>
      </c>
      <c r="P37" s="28" t="s">
        <v>304</v>
      </c>
      <c r="Q37" s="28" t="s">
        <v>305</v>
      </c>
      <c r="R37" s="28" t="s">
        <v>306</v>
      </c>
      <c r="S37" s="28" t="s">
        <v>307</v>
      </c>
      <c r="T37" s="26" t="s">
        <v>308</v>
      </c>
      <c r="U37" s="26" t="s">
        <v>182</v>
      </c>
      <c r="V37" s="26" t="s">
        <v>182</v>
      </c>
      <c r="W37" s="26" t="s">
        <v>182</v>
      </c>
      <c r="X37" s="26" t="s">
        <v>182</v>
      </c>
      <c r="Y37" s="26" t="s">
        <v>182</v>
      </c>
      <c r="Z37" s="36">
        <f t="shared" si="7"/>
        <v>4.5454545454545456E-2</v>
      </c>
      <c r="AA37" s="29">
        <f t="shared" si="0"/>
        <v>4.5454545454545456E-2</v>
      </c>
      <c r="AB37" s="29">
        <v>0</v>
      </c>
      <c r="AC37" s="29">
        <v>0.5</v>
      </c>
      <c r="AD37" s="29">
        <v>0</v>
      </c>
      <c r="AE37" s="29">
        <v>0.5</v>
      </c>
      <c r="AF37" s="30"/>
      <c r="AG37" s="30"/>
      <c r="AH37" s="30"/>
      <c r="AI37" s="30"/>
      <c r="AJ37" s="31"/>
      <c r="AK37" s="32"/>
      <c r="AL37" s="32"/>
      <c r="AM37" s="32"/>
      <c r="AN37" s="32"/>
      <c r="AO37" s="32"/>
      <c r="AP37" s="68"/>
      <c r="AQ37" s="68"/>
      <c r="AR37" s="68"/>
      <c r="AS37" s="68"/>
      <c r="AT37" s="69"/>
      <c r="AU37" s="33"/>
      <c r="AV37" s="33"/>
      <c r="AW37" s="33"/>
      <c r="AX37" s="33"/>
      <c r="AY37" s="34"/>
      <c r="AZ37" s="42">
        <f t="shared" si="1"/>
        <v>0</v>
      </c>
      <c r="BA37" s="43">
        <f t="shared" si="2"/>
        <v>0</v>
      </c>
      <c r="BB37" s="44" t="str">
        <f t="shared" si="4"/>
        <v>SIN AVANCE</v>
      </c>
      <c r="BC37" s="46">
        <f t="shared" si="3"/>
        <v>60</v>
      </c>
      <c r="BD37" s="45" t="str">
        <f t="shared" si="5"/>
        <v>CON TIEMPO</v>
      </c>
      <c r="BE37" s="75"/>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row>
    <row r="38" spans="1:131" customFormat="1" ht="76.5" customHeight="1" thickBot="1" x14ac:dyDescent="0.3">
      <c r="A38" s="27">
        <v>26</v>
      </c>
      <c r="B38" s="26" t="s">
        <v>245</v>
      </c>
      <c r="C38" s="26" t="s">
        <v>295</v>
      </c>
      <c r="D38" s="26" t="s">
        <v>296</v>
      </c>
      <c r="E38" s="26" t="s">
        <v>297</v>
      </c>
      <c r="F38" s="26" t="s">
        <v>298</v>
      </c>
      <c r="G38" s="26" t="s">
        <v>328</v>
      </c>
      <c r="H38" s="26" t="s">
        <v>329</v>
      </c>
      <c r="I38" s="26" t="s">
        <v>330</v>
      </c>
      <c r="J38" s="26" t="s">
        <v>331</v>
      </c>
      <c r="K38" s="26" t="s">
        <v>7</v>
      </c>
      <c r="L38" s="26" t="s">
        <v>7</v>
      </c>
      <c r="M38" s="26" t="s">
        <v>303</v>
      </c>
      <c r="N38" s="28">
        <v>45017</v>
      </c>
      <c r="O38" s="28">
        <v>45199</v>
      </c>
      <c r="P38" s="28" t="s">
        <v>304</v>
      </c>
      <c r="Q38" s="28" t="s">
        <v>305</v>
      </c>
      <c r="R38" s="28" t="s">
        <v>306</v>
      </c>
      <c r="S38" s="28" t="s">
        <v>307</v>
      </c>
      <c r="T38" s="26" t="s">
        <v>308</v>
      </c>
      <c r="U38" s="26" t="s">
        <v>182</v>
      </c>
      <c r="V38" s="26" t="s">
        <v>182</v>
      </c>
      <c r="W38" s="26" t="s">
        <v>182</v>
      </c>
      <c r="X38" s="26" t="s">
        <v>182</v>
      </c>
      <c r="Y38" s="26" t="s">
        <v>182</v>
      </c>
      <c r="Z38" s="36">
        <f t="shared" si="7"/>
        <v>4.5454545454545456E-2</v>
      </c>
      <c r="AA38" s="29">
        <f t="shared" si="0"/>
        <v>4.5454545454545456E-2</v>
      </c>
      <c r="AB38" s="29">
        <v>0</v>
      </c>
      <c r="AC38" s="29">
        <v>0.5</v>
      </c>
      <c r="AD38" s="29">
        <v>0.5</v>
      </c>
      <c r="AE38" s="29">
        <v>0</v>
      </c>
      <c r="AF38" s="30"/>
      <c r="AG38" s="30"/>
      <c r="AH38" s="30"/>
      <c r="AI38" s="30"/>
      <c r="AJ38" s="31"/>
      <c r="AK38" s="32"/>
      <c r="AL38" s="32"/>
      <c r="AM38" s="32"/>
      <c r="AN38" s="32"/>
      <c r="AO38" s="32"/>
      <c r="AP38" s="68"/>
      <c r="AQ38" s="68"/>
      <c r="AR38" s="68"/>
      <c r="AS38" s="68"/>
      <c r="AT38" s="69"/>
      <c r="AU38" s="33"/>
      <c r="AV38" s="33"/>
      <c r="AW38" s="33"/>
      <c r="AX38" s="33"/>
      <c r="AY38" s="34"/>
      <c r="AZ38" s="42">
        <f t="shared" si="1"/>
        <v>0</v>
      </c>
      <c r="BA38" s="43">
        <f t="shared" si="2"/>
        <v>0</v>
      </c>
      <c r="BB38" s="44" t="str">
        <f t="shared" si="4"/>
        <v>SIN AVANCE</v>
      </c>
      <c r="BC38" s="46">
        <f t="shared" si="3"/>
        <v>-31</v>
      </c>
      <c r="BD38" s="45" t="str">
        <f t="shared" si="5"/>
        <v>VENCIDO</v>
      </c>
      <c r="BE38" s="75"/>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row>
    <row r="39" spans="1:131" customFormat="1" ht="76.5" customHeight="1" thickBot="1" x14ac:dyDescent="0.3">
      <c r="A39" s="27">
        <v>27</v>
      </c>
      <c r="B39" s="26" t="s">
        <v>245</v>
      </c>
      <c r="C39" s="26" t="s">
        <v>295</v>
      </c>
      <c r="D39" s="26" t="s">
        <v>296</v>
      </c>
      <c r="E39" s="26" t="s">
        <v>297</v>
      </c>
      <c r="F39" s="26" t="s">
        <v>298</v>
      </c>
      <c r="G39" s="26" t="s">
        <v>332</v>
      </c>
      <c r="H39" s="26" t="s">
        <v>333</v>
      </c>
      <c r="I39" s="26" t="s">
        <v>319</v>
      </c>
      <c r="J39" s="26" t="s">
        <v>320</v>
      </c>
      <c r="K39" s="26" t="s">
        <v>7</v>
      </c>
      <c r="L39" s="26" t="s">
        <v>7</v>
      </c>
      <c r="M39" s="26" t="s">
        <v>334</v>
      </c>
      <c r="N39" s="28">
        <v>45017</v>
      </c>
      <c r="O39" s="28">
        <v>45290</v>
      </c>
      <c r="P39" s="28" t="s">
        <v>304</v>
      </c>
      <c r="Q39" s="28" t="s">
        <v>305</v>
      </c>
      <c r="R39" s="28" t="s">
        <v>306</v>
      </c>
      <c r="S39" s="28" t="s">
        <v>307</v>
      </c>
      <c r="T39" s="26" t="s">
        <v>308</v>
      </c>
      <c r="U39" s="26" t="s">
        <v>182</v>
      </c>
      <c r="V39" s="26" t="s">
        <v>182</v>
      </c>
      <c r="W39" s="26" t="s">
        <v>182</v>
      </c>
      <c r="X39" s="26" t="s">
        <v>182</v>
      </c>
      <c r="Y39" s="26" t="s">
        <v>182</v>
      </c>
      <c r="Z39" s="36">
        <f t="shared" si="7"/>
        <v>4.5454545454545456E-2</v>
      </c>
      <c r="AA39" s="29">
        <f t="shared" si="0"/>
        <v>4.5454545454545456E-2</v>
      </c>
      <c r="AB39" s="29">
        <v>0</v>
      </c>
      <c r="AC39" s="29">
        <v>0.5</v>
      </c>
      <c r="AD39" s="29">
        <v>0</v>
      </c>
      <c r="AE39" s="29">
        <v>0.5</v>
      </c>
      <c r="AF39" s="30"/>
      <c r="AG39" s="30"/>
      <c r="AH39" s="30"/>
      <c r="AI39" s="30"/>
      <c r="AJ39" s="31"/>
      <c r="AK39" s="32"/>
      <c r="AL39" s="32"/>
      <c r="AM39" s="32"/>
      <c r="AN39" s="32"/>
      <c r="AO39" s="32"/>
      <c r="AP39" s="68"/>
      <c r="AQ39" s="68"/>
      <c r="AR39" s="68"/>
      <c r="AS39" s="68"/>
      <c r="AT39" s="69"/>
      <c r="AU39" s="33"/>
      <c r="AV39" s="33"/>
      <c r="AW39" s="33"/>
      <c r="AX39" s="33"/>
      <c r="AY39" s="34"/>
      <c r="AZ39" s="42">
        <f t="shared" si="1"/>
        <v>0</v>
      </c>
      <c r="BA39" s="43">
        <f t="shared" si="2"/>
        <v>0</v>
      </c>
      <c r="BB39" s="44" t="str">
        <f t="shared" si="4"/>
        <v>SIN AVANCE</v>
      </c>
      <c r="BC39" s="46">
        <f t="shared" si="3"/>
        <v>60</v>
      </c>
      <c r="BD39" s="45" t="str">
        <f t="shared" si="5"/>
        <v>CON TIEMPO</v>
      </c>
      <c r="BE39" s="75"/>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row>
    <row r="40" spans="1:131" customFormat="1" ht="76.5" customHeight="1" thickBot="1" x14ac:dyDescent="0.3">
      <c r="A40" s="27">
        <v>28</v>
      </c>
      <c r="B40" s="26" t="s">
        <v>245</v>
      </c>
      <c r="C40" s="26" t="s">
        <v>295</v>
      </c>
      <c r="D40" s="26" t="s">
        <v>296</v>
      </c>
      <c r="E40" s="26" t="s">
        <v>297</v>
      </c>
      <c r="F40" s="26" t="s">
        <v>298</v>
      </c>
      <c r="G40" s="26" t="s">
        <v>335</v>
      </c>
      <c r="H40" s="26" t="s">
        <v>336</v>
      </c>
      <c r="I40" s="26" t="s">
        <v>337</v>
      </c>
      <c r="J40" s="26" t="s">
        <v>338</v>
      </c>
      <c r="K40" s="26" t="s">
        <v>7</v>
      </c>
      <c r="L40" s="26" t="s">
        <v>7</v>
      </c>
      <c r="M40" s="26" t="s">
        <v>334</v>
      </c>
      <c r="N40" s="28">
        <v>44958</v>
      </c>
      <c r="O40" s="28">
        <v>45199</v>
      </c>
      <c r="P40" s="28" t="s">
        <v>304</v>
      </c>
      <c r="Q40" s="28" t="s">
        <v>305</v>
      </c>
      <c r="R40" s="28" t="s">
        <v>306</v>
      </c>
      <c r="S40" s="28" t="s">
        <v>307</v>
      </c>
      <c r="T40" s="26" t="s">
        <v>308</v>
      </c>
      <c r="U40" s="26" t="s">
        <v>182</v>
      </c>
      <c r="V40" s="26" t="s">
        <v>182</v>
      </c>
      <c r="W40" s="26" t="s">
        <v>182</v>
      </c>
      <c r="X40" s="26" t="s">
        <v>182</v>
      </c>
      <c r="Y40" s="26" t="s">
        <v>182</v>
      </c>
      <c r="Z40" s="36">
        <f t="shared" si="7"/>
        <v>4.5454545454545456E-2</v>
      </c>
      <c r="AA40" s="29">
        <f t="shared" si="0"/>
        <v>4.5454545454545456E-2</v>
      </c>
      <c r="AB40" s="29">
        <v>0.5</v>
      </c>
      <c r="AC40" s="29">
        <v>0</v>
      </c>
      <c r="AD40" s="29">
        <v>0.5</v>
      </c>
      <c r="AE40" s="29">
        <v>0</v>
      </c>
      <c r="AF40" s="30"/>
      <c r="AG40" s="30"/>
      <c r="AH40" s="30"/>
      <c r="AI40" s="30"/>
      <c r="AJ40" s="31"/>
      <c r="AK40" s="32"/>
      <c r="AL40" s="32"/>
      <c r="AM40" s="32"/>
      <c r="AN40" s="32"/>
      <c r="AO40" s="32"/>
      <c r="AP40" s="68"/>
      <c r="AQ40" s="68"/>
      <c r="AR40" s="68"/>
      <c r="AS40" s="68"/>
      <c r="AT40" s="69"/>
      <c r="AU40" s="33"/>
      <c r="AV40" s="33"/>
      <c r="AW40" s="33"/>
      <c r="AX40" s="33"/>
      <c r="AY40" s="34"/>
      <c r="AZ40" s="42">
        <f t="shared" si="1"/>
        <v>0</v>
      </c>
      <c r="BA40" s="43">
        <f t="shared" si="2"/>
        <v>0</v>
      </c>
      <c r="BB40" s="44" t="str">
        <f t="shared" si="4"/>
        <v>SIN AVANCE</v>
      </c>
      <c r="BC40" s="46">
        <f t="shared" si="3"/>
        <v>-31</v>
      </c>
      <c r="BD40" s="45" t="str">
        <f t="shared" si="5"/>
        <v>VENCIDO</v>
      </c>
      <c r="BE40" s="75"/>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row>
    <row r="41" spans="1:131" customFormat="1" ht="76.5" customHeight="1" thickBot="1" x14ac:dyDescent="0.3">
      <c r="A41" s="27">
        <v>29</v>
      </c>
      <c r="B41" s="26" t="s">
        <v>245</v>
      </c>
      <c r="C41" s="26" t="s">
        <v>295</v>
      </c>
      <c r="D41" s="26" t="s">
        <v>296</v>
      </c>
      <c r="E41" s="26" t="s">
        <v>297</v>
      </c>
      <c r="F41" s="26" t="s">
        <v>298</v>
      </c>
      <c r="G41" s="26" t="s">
        <v>339</v>
      </c>
      <c r="H41" s="26" t="s">
        <v>340</v>
      </c>
      <c r="I41" s="26" t="s">
        <v>341</v>
      </c>
      <c r="J41" s="26" t="s">
        <v>342</v>
      </c>
      <c r="K41" s="26" t="s">
        <v>7</v>
      </c>
      <c r="L41" s="26" t="s">
        <v>7</v>
      </c>
      <c r="M41" s="26" t="s">
        <v>334</v>
      </c>
      <c r="N41" s="28">
        <v>44986</v>
      </c>
      <c r="O41" s="28">
        <v>45290</v>
      </c>
      <c r="P41" s="28" t="s">
        <v>304</v>
      </c>
      <c r="Q41" s="28" t="s">
        <v>305</v>
      </c>
      <c r="R41" s="28" t="s">
        <v>306</v>
      </c>
      <c r="S41" s="28" t="s">
        <v>307</v>
      </c>
      <c r="T41" s="26" t="s">
        <v>308</v>
      </c>
      <c r="U41" s="26" t="s">
        <v>182</v>
      </c>
      <c r="V41" s="26" t="s">
        <v>182</v>
      </c>
      <c r="W41" s="26" t="s">
        <v>182</v>
      </c>
      <c r="X41" s="26" t="s">
        <v>182</v>
      </c>
      <c r="Y41" s="26" t="s">
        <v>182</v>
      </c>
      <c r="Z41" s="36">
        <f t="shared" si="7"/>
        <v>4.5454545454545456E-2</v>
      </c>
      <c r="AA41" s="29">
        <f t="shared" si="0"/>
        <v>4.5454545454545456E-2</v>
      </c>
      <c r="AB41" s="29">
        <v>0.25</v>
      </c>
      <c r="AC41" s="29">
        <v>0.25</v>
      </c>
      <c r="AD41" s="29">
        <v>0.25</v>
      </c>
      <c r="AE41" s="29">
        <v>0.25</v>
      </c>
      <c r="AF41" s="30"/>
      <c r="AG41" s="30"/>
      <c r="AH41" s="30"/>
      <c r="AI41" s="30"/>
      <c r="AJ41" s="31"/>
      <c r="AK41" s="32"/>
      <c r="AL41" s="32"/>
      <c r="AM41" s="32"/>
      <c r="AN41" s="32"/>
      <c r="AO41" s="32"/>
      <c r="AP41" s="68"/>
      <c r="AQ41" s="68"/>
      <c r="AR41" s="68"/>
      <c r="AS41" s="68"/>
      <c r="AT41" s="69"/>
      <c r="AU41" s="33"/>
      <c r="AV41" s="33"/>
      <c r="AW41" s="33"/>
      <c r="AX41" s="33"/>
      <c r="AY41" s="34"/>
      <c r="AZ41" s="42">
        <f t="shared" si="1"/>
        <v>0</v>
      </c>
      <c r="BA41" s="43">
        <f t="shared" si="2"/>
        <v>0</v>
      </c>
      <c r="BB41" s="44" t="str">
        <f t="shared" si="4"/>
        <v>SIN AVANCE</v>
      </c>
      <c r="BC41" s="46">
        <f t="shared" si="3"/>
        <v>60</v>
      </c>
      <c r="BD41" s="45" t="str">
        <f t="shared" si="5"/>
        <v>CON TIEMPO</v>
      </c>
      <c r="BE41" s="75"/>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row>
    <row r="42" spans="1:131" customFormat="1" ht="76.5" customHeight="1" thickBot="1" x14ac:dyDescent="0.3">
      <c r="A42" s="27">
        <v>30</v>
      </c>
      <c r="B42" s="26" t="s">
        <v>245</v>
      </c>
      <c r="C42" s="26" t="s">
        <v>295</v>
      </c>
      <c r="D42" s="26" t="s">
        <v>296</v>
      </c>
      <c r="E42" s="26" t="s">
        <v>297</v>
      </c>
      <c r="F42" s="26" t="s">
        <v>298</v>
      </c>
      <c r="G42" s="26" t="s">
        <v>343</v>
      </c>
      <c r="H42" s="26" t="s">
        <v>344</v>
      </c>
      <c r="I42" s="26" t="s">
        <v>319</v>
      </c>
      <c r="J42" s="26" t="s">
        <v>320</v>
      </c>
      <c r="K42" s="26" t="s">
        <v>7</v>
      </c>
      <c r="L42" s="26" t="s">
        <v>7</v>
      </c>
      <c r="M42" s="26" t="s">
        <v>345</v>
      </c>
      <c r="N42" s="28">
        <v>44958</v>
      </c>
      <c r="O42" s="28">
        <v>45199</v>
      </c>
      <c r="P42" s="28" t="s">
        <v>304</v>
      </c>
      <c r="Q42" s="28" t="s">
        <v>305</v>
      </c>
      <c r="R42" s="28" t="s">
        <v>306</v>
      </c>
      <c r="S42" s="28" t="s">
        <v>307</v>
      </c>
      <c r="T42" s="26" t="s">
        <v>308</v>
      </c>
      <c r="U42" s="26" t="s">
        <v>182</v>
      </c>
      <c r="V42" s="26" t="s">
        <v>182</v>
      </c>
      <c r="W42" s="26" t="s">
        <v>182</v>
      </c>
      <c r="X42" s="26" t="s">
        <v>182</v>
      </c>
      <c r="Y42" s="26" t="s">
        <v>182</v>
      </c>
      <c r="Z42" s="36">
        <f t="shared" si="7"/>
        <v>4.5454545454545456E-2</v>
      </c>
      <c r="AA42" s="29">
        <f t="shared" si="0"/>
        <v>4.5454545454545456E-2</v>
      </c>
      <c r="AB42" s="29">
        <v>0.5</v>
      </c>
      <c r="AC42" s="29">
        <v>0</v>
      </c>
      <c r="AD42" s="29">
        <v>0.5</v>
      </c>
      <c r="AE42" s="29">
        <v>0</v>
      </c>
      <c r="AF42" s="30"/>
      <c r="AG42" s="30"/>
      <c r="AH42" s="30"/>
      <c r="AI42" s="30"/>
      <c r="AJ42" s="31"/>
      <c r="AK42" s="32"/>
      <c r="AL42" s="32"/>
      <c r="AM42" s="32"/>
      <c r="AN42" s="32"/>
      <c r="AO42" s="32"/>
      <c r="AP42" s="68"/>
      <c r="AQ42" s="68"/>
      <c r="AR42" s="68"/>
      <c r="AS42" s="68"/>
      <c r="AT42" s="69"/>
      <c r="AU42" s="33"/>
      <c r="AV42" s="33"/>
      <c r="AW42" s="33"/>
      <c r="AX42" s="33"/>
      <c r="AY42" s="34"/>
      <c r="AZ42" s="42">
        <f t="shared" si="1"/>
        <v>0</v>
      </c>
      <c r="BA42" s="43">
        <f t="shared" si="2"/>
        <v>0</v>
      </c>
      <c r="BB42" s="44" t="str">
        <f t="shared" si="4"/>
        <v>SIN AVANCE</v>
      </c>
      <c r="BC42" s="46">
        <f t="shared" si="3"/>
        <v>-31</v>
      </c>
      <c r="BD42" s="45" t="str">
        <f t="shared" si="5"/>
        <v>VENCIDO</v>
      </c>
      <c r="BE42" s="75"/>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row>
    <row r="43" spans="1:131" customFormat="1" ht="76.5" customHeight="1" thickBot="1" x14ac:dyDescent="0.3">
      <c r="A43" s="27">
        <v>31</v>
      </c>
      <c r="B43" s="26" t="s">
        <v>245</v>
      </c>
      <c r="C43" s="26" t="s">
        <v>295</v>
      </c>
      <c r="D43" s="26" t="s">
        <v>296</v>
      </c>
      <c r="E43" s="26" t="s">
        <v>297</v>
      </c>
      <c r="F43" s="26" t="s">
        <v>298</v>
      </c>
      <c r="G43" s="26" t="s">
        <v>346</v>
      </c>
      <c r="H43" s="26" t="s">
        <v>347</v>
      </c>
      <c r="I43" s="26" t="s">
        <v>337</v>
      </c>
      <c r="J43" s="26" t="s">
        <v>338</v>
      </c>
      <c r="K43" s="26" t="s">
        <v>7</v>
      </c>
      <c r="L43" s="26" t="s">
        <v>7</v>
      </c>
      <c r="M43" s="26" t="s">
        <v>345</v>
      </c>
      <c r="N43" s="28">
        <v>45017</v>
      </c>
      <c r="O43" s="28">
        <v>45290</v>
      </c>
      <c r="P43" s="28" t="s">
        <v>304</v>
      </c>
      <c r="Q43" s="28" t="s">
        <v>305</v>
      </c>
      <c r="R43" s="28" t="s">
        <v>306</v>
      </c>
      <c r="S43" s="28" t="s">
        <v>307</v>
      </c>
      <c r="T43" s="26" t="s">
        <v>308</v>
      </c>
      <c r="U43" s="26" t="s">
        <v>182</v>
      </c>
      <c r="V43" s="26" t="s">
        <v>182</v>
      </c>
      <c r="W43" s="26" t="s">
        <v>182</v>
      </c>
      <c r="X43" s="26" t="s">
        <v>182</v>
      </c>
      <c r="Y43" s="26" t="s">
        <v>182</v>
      </c>
      <c r="Z43" s="36">
        <f t="shared" si="7"/>
        <v>4.5454545454545456E-2</v>
      </c>
      <c r="AA43" s="29">
        <f t="shared" si="0"/>
        <v>4.5454545454545456E-2</v>
      </c>
      <c r="AB43" s="29">
        <v>0</v>
      </c>
      <c r="AC43" s="29">
        <v>0.5</v>
      </c>
      <c r="AD43" s="29">
        <v>0</v>
      </c>
      <c r="AE43" s="29">
        <v>0.5</v>
      </c>
      <c r="AF43" s="30"/>
      <c r="AG43" s="30"/>
      <c r="AH43" s="30"/>
      <c r="AI43" s="30"/>
      <c r="AJ43" s="31"/>
      <c r="AK43" s="32"/>
      <c r="AL43" s="32"/>
      <c r="AM43" s="32"/>
      <c r="AN43" s="32"/>
      <c r="AO43" s="32"/>
      <c r="AP43" s="68"/>
      <c r="AQ43" s="68"/>
      <c r="AR43" s="68"/>
      <c r="AS43" s="68"/>
      <c r="AT43" s="69"/>
      <c r="AU43" s="33"/>
      <c r="AV43" s="33"/>
      <c r="AW43" s="33"/>
      <c r="AX43" s="33"/>
      <c r="AY43" s="34"/>
      <c r="AZ43" s="42">
        <f t="shared" si="1"/>
        <v>0</v>
      </c>
      <c r="BA43" s="43">
        <f t="shared" si="2"/>
        <v>0</v>
      </c>
      <c r="BB43" s="44" t="str">
        <f t="shared" si="4"/>
        <v>SIN AVANCE</v>
      </c>
      <c r="BC43" s="46">
        <f t="shared" si="3"/>
        <v>60</v>
      </c>
      <c r="BD43" s="45" t="str">
        <f t="shared" si="5"/>
        <v>CON TIEMPO</v>
      </c>
      <c r="BE43" s="75"/>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row>
    <row r="44" spans="1:131" customFormat="1" ht="76.5" customHeight="1" thickBot="1" x14ac:dyDescent="0.3">
      <c r="A44" s="27">
        <v>32</v>
      </c>
      <c r="B44" s="26" t="s">
        <v>245</v>
      </c>
      <c r="C44" s="26" t="s">
        <v>295</v>
      </c>
      <c r="D44" s="26" t="s">
        <v>296</v>
      </c>
      <c r="E44" s="26" t="s">
        <v>297</v>
      </c>
      <c r="F44" s="26" t="s">
        <v>298</v>
      </c>
      <c r="G44" s="26" t="s">
        <v>348</v>
      </c>
      <c r="H44" s="26" t="s">
        <v>349</v>
      </c>
      <c r="I44" s="26" t="s">
        <v>341</v>
      </c>
      <c r="J44" s="26" t="s">
        <v>350</v>
      </c>
      <c r="K44" s="26" t="s">
        <v>7</v>
      </c>
      <c r="L44" s="26" t="s">
        <v>7</v>
      </c>
      <c r="M44" s="26" t="s">
        <v>345</v>
      </c>
      <c r="N44" s="28">
        <v>44958</v>
      </c>
      <c r="O44" s="28">
        <v>45290</v>
      </c>
      <c r="P44" s="28" t="s">
        <v>304</v>
      </c>
      <c r="Q44" s="28" t="s">
        <v>305</v>
      </c>
      <c r="R44" s="28" t="s">
        <v>306</v>
      </c>
      <c r="S44" s="28" t="s">
        <v>307</v>
      </c>
      <c r="T44" s="26" t="s">
        <v>308</v>
      </c>
      <c r="U44" s="26" t="s">
        <v>182</v>
      </c>
      <c r="V44" s="26" t="s">
        <v>182</v>
      </c>
      <c r="W44" s="26" t="s">
        <v>182</v>
      </c>
      <c r="X44" s="26" t="s">
        <v>182</v>
      </c>
      <c r="Y44" s="26" t="s">
        <v>182</v>
      </c>
      <c r="Z44" s="36">
        <f t="shared" si="7"/>
        <v>4.5454545454545456E-2</v>
      </c>
      <c r="AA44" s="29">
        <f t="shared" si="0"/>
        <v>4.5454545454545456E-2</v>
      </c>
      <c r="AB44" s="29">
        <v>0.25</v>
      </c>
      <c r="AC44" s="29">
        <v>0.25</v>
      </c>
      <c r="AD44" s="29">
        <v>0.25</v>
      </c>
      <c r="AE44" s="29">
        <v>0.25</v>
      </c>
      <c r="AF44" s="30"/>
      <c r="AG44" s="30"/>
      <c r="AH44" s="30"/>
      <c r="AI44" s="30"/>
      <c r="AJ44" s="31"/>
      <c r="AK44" s="32"/>
      <c r="AL44" s="32"/>
      <c r="AM44" s="32"/>
      <c r="AN44" s="32"/>
      <c r="AO44" s="32"/>
      <c r="AP44" s="68"/>
      <c r="AQ44" s="68"/>
      <c r="AR44" s="68"/>
      <c r="AS44" s="68"/>
      <c r="AT44" s="69"/>
      <c r="AU44" s="33"/>
      <c r="AV44" s="33"/>
      <c r="AW44" s="33"/>
      <c r="AX44" s="33"/>
      <c r="AY44" s="34"/>
      <c r="AZ44" s="42">
        <f t="shared" si="1"/>
        <v>0</v>
      </c>
      <c r="BA44" s="43">
        <f t="shared" si="2"/>
        <v>0</v>
      </c>
      <c r="BB44" s="44" t="str">
        <f t="shared" si="4"/>
        <v>SIN AVANCE</v>
      </c>
      <c r="BC44" s="46">
        <f t="shared" si="3"/>
        <v>60</v>
      </c>
      <c r="BD44" s="45" t="str">
        <f t="shared" si="5"/>
        <v>CON TIEMPO</v>
      </c>
      <c r="BE44" s="75"/>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row>
    <row r="45" spans="1:131" customFormat="1" ht="76.5" customHeight="1" thickBot="1" x14ac:dyDescent="0.3">
      <c r="A45" s="27">
        <v>33</v>
      </c>
      <c r="B45" s="26" t="s">
        <v>245</v>
      </c>
      <c r="C45" s="26" t="s">
        <v>295</v>
      </c>
      <c r="D45" s="26" t="s">
        <v>296</v>
      </c>
      <c r="E45" s="26" t="s">
        <v>297</v>
      </c>
      <c r="F45" s="26" t="s">
        <v>298</v>
      </c>
      <c r="G45" s="26" t="s">
        <v>351</v>
      </c>
      <c r="H45" s="26" t="s">
        <v>352</v>
      </c>
      <c r="I45" s="26" t="s">
        <v>353</v>
      </c>
      <c r="J45" s="26" t="s">
        <v>338</v>
      </c>
      <c r="K45" s="26" t="s">
        <v>7</v>
      </c>
      <c r="L45" s="26" t="s">
        <v>7</v>
      </c>
      <c r="M45" s="26" t="s">
        <v>354</v>
      </c>
      <c r="N45" s="28">
        <v>44958</v>
      </c>
      <c r="O45" s="28">
        <v>45290</v>
      </c>
      <c r="P45" s="28" t="s">
        <v>304</v>
      </c>
      <c r="Q45" s="28" t="s">
        <v>305</v>
      </c>
      <c r="R45" s="28" t="s">
        <v>306</v>
      </c>
      <c r="S45" s="28" t="s">
        <v>307</v>
      </c>
      <c r="T45" s="26" t="s">
        <v>308</v>
      </c>
      <c r="U45" s="26" t="s">
        <v>182</v>
      </c>
      <c r="V45" s="26" t="s">
        <v>182</v>
      </c>
      <c r="W45" s="26" t="s">
        <v>182</v>
      </c>
      <c r="X45" s="26" t="s">
        <v>182</v>
      </c>
      <c r="Y45" s="26" t="s">
        <v>182</v>
      </c>
      <c r="Z45" s="36">
        <f t="shared" si="7"/>
        <v>4.5454545454545456E-2</v>
      </c>
      <c r="AA45" s="29">
        <f t="shared" si="0"/>
        <v>4.5454545454545456E-2</v>
      </c>
      <c r="AB45" s="29">
        <v>0.25</v>
      </c>
      <c r="AC45" s="29">
        <v>0.25</v>
      </c>
      <c r="AD45" s="29">
        <v>0.25</v>
      </c>
      <c r="AE45" s="29">
        <v>0.25</v>
      </c>
      <c r="AF45" s="30"/>
      <c r="AG45" s="30"/>
      <c r="AH45" s="30"/>
      <c r="AI45" s="30"/>
      <c r="AJ45" s="31"/>
      <c r="AK45" s="32"/>
      <c r="AL45" s="32"/>
      <c r="AM45" s="32"/>
      <c r="AN45" s="32"/>
      <c r="AO45" s="32"/>
      <c r="AP45" s="68"/>
      <c r="AQ45" s="68"/>
      <c r="AR45" s="68"/>
      <c r="AS45" s="68"/>
      <c r="AT45" s="69"/>
      <c r="AU45" s="33"/>
      <c r="AV45" s="33"/>
      <c r="AW45" s="33"/>
      <c r="AX45" s="33"/>
      <c r="AY45" s="34"/>
      <c r="AZ45" s="42">
        <f t="shared" ref="AZ45:AZ75" si="8">(AJ45+AO45+AT45+AY45)*Z45</f>
        <v>0</v>
      </c>
      <c r="BA45" s="43">
        <f t="shared" ref="BA45:BA75" si="9">AJ45+AO45+AT45+AY45</f>
        <v>0</v>
      </c>
      <c r="BB45" s="44" t="str">
        <f t="shared" si="4"/>
        <v>SIN AVANCE</v>
      </c>
      <c r="BC45" s="46">
        <f t="shared" ref="BC45:BC75" si="10">(IF(BB45="CUMPLIMIENTO TOTAL","NO APLICA ACCION FINALIZADA",O45-$C$6))</f>
        <v>60</v>
      </c>
      <c r="BD45" s="45" t="str">
        <f t="shared" si="5"/>
        <v>CON TIEMPO</v>
      </c>
      <c r="BE45" s="75"/>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row>
    <row r="46" spans="1:131" customFormat="1" ht="76.5" customHeight="1" thickBot="1" x14ac:dyDescent="0.3">
      <c r="A46" s="27">
        <v>34</v>
      </c>
      <c r="B46" s="26" t="s">
        <v>245</v>
      </c>
      <c r="C46" s="26" t="s">
        <v>295</v>
      </c>
      <c r="D46" s="26" t="s">
        <v>296</v>
      </c>
      <c r="E46" s="26" t="s">
        <v>297</v>
      </c>
      <c r="F46" s="26" t="s">
        <v>298</v>
      </c>
      <c r="G46" s="26" t="s">
        <v>355</v>
      </c>
      <c r="H46" s="26" t="s">
        <v>356</v>
      </c>
      <c r="I46" s="26" t="s">
        <v>337</v>
      </c>
      <c r="J46" s="26" t="s">
        <v>338</v>
      </c>
      <c r="K46" s="26" t="s">
        <v>7</v>
      </c>
      <c r="L46" s="26" t="s">
        <v>7</v>
      </c>
      <c r="M46" s="26" t="s">
        <v>345</v>
      </c>
      <c r="N46" s="28">
        <v>44958</v>
      </c>
      <c r="O46" s="28">
        <v>45199</v>
      </c>
      <c r="P46" s="28" t="s">
        <v>304</v>
      </c>
      <c r="Q46" s="28" t="s">
        <v>305</v>
      </c>
      <c r="R46" s="28" t="s">
        <v>306</v>
      </c>
      <c r="S46" s="28" t="s">
        <v>307</v>
      </c>
      <c r="T46" s="26" t="s">
        <v>308</v>
      </c>
      <c r="U46" s="26" t="s">
        <v>182</v>
      </c>
      <c r="V46" s="26" t="s">
        <v>182</v>
      </c>
      <c r="W46" s="26" t="s">
        <v>182</v>
      </c>
      <c r="X46" s="26" t="s">
        <v>182</v>
      </c>
      <c r="Y46" s="26" t="s">
        <v>182</v>
      </c>
      <c r="Z46" s="36">
        <f t="shared" si="7"/>
        <v>4.5454545454545456E-2</v>
      </c>
      <c r="AA46" s="29">
        <f t="shared" si="0"/>
        <v>4.5454545454545456E-2</v>
      </c>
      <c r="AB46" s="29">
        <v>0.5</v>
      </c>
      <c r="AC46" s="29">
        <v>0</v>
      </c>
      <c r="AD46" s="29">
        <v>0.5</v>
      </c>
      <c r="AE46" s="29">
        <v>0</v>
      </c>
      <c r="AF46" s="30"/>
      <c r="AG46" s="30"/>
      <c r="AH46" s="30"/>
      <c r="AI46" s="30"/>
      <c r="AJ46" s="31"/>
      <c r="AK46" s="32"/>
      <c r="AL46" s="32"/>
      <c r="AM46" s="32"/>
      <c r="AN46" s="32"/>
      <c r="AO46" s="32"/>
      <c r="AP46" s="68"/>
      <c r="AQ46" s="68"/>
      <c r="AR46" s="68"/>
      <c r="AS46" s="68"/>
      <c r="AT46" s="69"/>
      <c r="AU46" s="33"/>
      <c r="AV46" s="33"/>
      <c r="AW46" s="33"/>
      <c r="AX46" s="33"/>
      <c r="AY46" s="34"/>
      <c r="AZ46" s="42">
        <f t="shared" si="8"/>
        <v>0</v>
      </c>
      <c r="BA46" s="43">
        <f t="shared" si="9"/>
        <v>0</v>
      </c>
      <c r="BB46" s="44" t="str">
        <f t="shared" si="4"/>
        <v>SIN AVANCE</v>
      </c>
      <c r="BC46" s="46">
        <f t="shared" si="10"/>
        <v>-31</v>
      </c>
      <c r="BD46" s="45" t="str">
        <f t="shared" si="5"/>
        <v>VENCIDO</v>
      </c>
      <c r="BE46" s="75"/>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row>
    <row r="47" spans="1:131" customFormat="1" ht="76.5" customHeight="1" thickBot="1" x14ac:dyDescent="0.3">
      <c r="A47" s="27">
        <v>35</v>
      </c>
      <c r="B47" s="26" t="s">
        <v>245</v>
      </c>
      <c r="C47" s="26" t="s">
        <v>295</v>
      </c>
      <c r="D47" s="26" t="s">
        <v>296</v>
      </c>
      <c r="E47" s="26" t="s">
        <v>297</v>
      </c>
      <c r="F47" s="26" t="s">
        <v>298</v>
      </c>
      <c r="G47" s="26" t="s">
        <v>357</v>
      </c>
      <c r="H47" s="26" t="s">
        <v>358</v>
      </c>
      <c r="I47" s="26" t="s">
        <v>359</v>
      </c>
      <c r="J47" s="26" t="s">
        <v>360</v>
      </c>
      <c r="K47" s="26" t="s">
        <v>7</v>
      </c>
      <c r="L47" s="26" t="s">
        <v>7</v>
      </c>
      <c r="M47" s="26" t="s">
        <v>354</v>
      </c>
      <c r="N47" s="28">
        <v>45108</v>
      </c>
      <c r="O47" s="28">
        <v>45199</v>
      </c>
      <c r="P47" s="28" t="s">
        <v>304</v>
      </c>
      <c r="Q47" s="28" t="s">
        <v>305</v>
      </c>
      <c r="R47" s="28" t="s">
        <v>306</v>
      </c>
      <c r="S47" s="28" t="s">
        <v>307</v>
      </c>
      <c r="T47" s="26" t="s">
        <v>308</v>
      </c>
      <c r="U47" s="26" t="s">
        <v>182</v>
      </c>
      <c r="V47" s="26" t="s">
        <v>182</v>
      </c>
      <c r="W47" s="26" t="s">
        <v>182</v>
      </c>
      <c r="X47" s="26" t="s">
        <v>182</v>
      </c>
      <c r="Y47" s="26" t="s">
        <v>182</v>
      </c>
      <c r="Z47" s="36">
        <f t="shared" si="7"/>
        <v>4.5454545454545456E-2</v>
      </c>
      <c r="AA47" s="29">
        <f t="shared" si="0"/>
        <v>4.5454545454545456E-2</v>
      </c>
      <c r="AB47" s="29">
        <v>0</v>
      </c>
      <c r="AC47" s="29">
        <v>0</v>
      </c>
      <c r="AD47" s="29">
        <v>1</v>
      </c>
      <c r="AE47" s="29">
        <v>0</v>
      </c>
      <c r="AF47" s="30"/>
      <c r="AG47" s="30"/>
      <c r="AH47" s="30"/>
      <c r="AI47" s="30"/>
      <c r="AJ47" s="31"/>
      <c r="AK47" s="32"/>
      <c r="AL47" s="32"/>
      <c r="AM47" s="32"/>
      <c r="AN47" s="32"/>
      <c r="AO47" s="32"/>
      <c r="AP47" s="68"/>
      <c r="AQ47" s="68"/>
      <c r="AR47" s="68"/>
      <c r="AS47" s="68"/>
      <c r="AT47" s="69"/>
      <c r="AU47" s="33"/>
      <c r="AV47" s="33"/>
      <c r="AW47" s="33"/>
      <c r="AX47" s="33"/>
      <c r="AY47" s="34"/>
      <c r="AZ47" s="42">
        <f t="shared" si="8"/>
        <v>0</v>
      </c>
      <c r="BA47" s="43">
        <f t="shared" si="9"/>
        <v>0</v>
      </c>
      <c r="BB47" s="44" t="str">
        <f t="shared" si="4"/>
        <v>SIN AVANCE</v>
      </c>
      <c r="BC47" s="46">
        <f t="shared" si="10"/>
        <v>-31</v>
      </c>
      <c r="BD47" s="45" t="str">
        <f t="shared" si="5"/>
        <v>VENCIDO</v>
      </c>
      <c r="BE47" s="75"/>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row>
    <row r="48" spans="1:131" customFormat="1" ht="76.5" customHeight="1" thickBot="1" x14ac:dyDescent="0.3">
      <c r="A48" s="27">
        <v>36</v>
      </c>
      <c r="B48" s="26" t="s">
        <v>245</v>
      </c>
      <c r="C48" s="26" t="s">
        <v>295</v>
      </c>
      <c r="D48" s="26" t="s">
        <v>296</v>
      </c>
      <c r="E48" s="26" t="s">
        <v>297</v>
      </c>
      <c r="F48" s="26" t="s">
        <v>298</v>
      </c>
      <c r="G48" s="26" t="s">
        <v>361</v>
      </c>
      <c r="H48" s="26" t="s">
        <v>362</v>
      </c>
      <c r="I48" s="26" t="s">
        <v>363</v>
      </c>
      <c r="J48" s="26" t="s">
        <v>364</v>
      </c>
      <c r="K48" s="26" t="s">
        <v>7</v>
      </c>
      <c r="L48" s="26" t="s">
        <v>7</v>
      </c>
      <c r="M48" s="26" t="s">
        <v>365</v>
      </c>
      <c r="N48" s="28">
        <v>44958</v>
      </c>
      <c r="O48" s="28">
        <v>45290</v>
      </c>
      <c r="P48" s="28" t="s">
        <v>304</v>
      </c>
      <c r="Q48" s="28" t="s">
        <v>305</v>
      </c>
      <c r="R48" s="28" t="s">
        <v>306</v>
      </c>
      <c r="S48" s="28" t="s">
        <v>307</v>
      </c>
      <c r="T48" s="26" t="s">
        <v>308</v>
      </c>
      <c r="U48" s="26" t="s">
        <v>182</v>
      </c>
      <c r="V48" s="26" t="s">
        <v>182</v>
      </c>
      <c r="W48" s="26" t="s">
        <v>182</v>
      </c>
      <c r="X48" s="26" t="s">
        <v>182</v>
      </c>
      <c r="Y48" s="26" t="s">
        <v>182</v>
      </c>
      <c r="Z48" s="36">
        <f t="shared" si="7"/>
        <v>4.5454545454545456E-2</v>
      </c>
      <c r="AA48" s="29">
        <f t="shared" si="0"/>
        <v>4.5454545454545456E-2</v>
      </c>
      <c r="AB48" s="29">
        <v>0.25</v>
      </c>
      <c r="AC48" s="29">
        <v>0.25</v>
      </c>
      <c r="AD48" s="29">
        <v>0.25</v>
      </c>
      <c r="AE48" s="29">
        <v>0.25</v>
      </c>
      <c r="AF48" s="30"/>
      <c r="AG48" s="30"/>
      <c r="AH48" s="30"/>
      <c r="AI48" s="30"/>
      <c r="AJ48" s="31"/>
      <c r="AK48" s="32"/>
      <c r="AL48" s="32"/>
      <c r="AM48" s="32"/>
      <c r="AN48" s="32"/>
      <c r="AO48" s="32"/>
      <c r="AP48" s="68"/>
      <c r="AQ48" s="68"/>
      <c r="AR48" s="68"/>
      <c r="AS48" s="68"/>
      <c r="AT48" s="69"/>
      <c r="AU48" s="33"/>
      <c r="AV48" s="33"/>
      <c r="AW48" s="33"/>
      <c r="AX48" s="33"/>
      <c r="AY48" s="34"/>
      <c r="AZ48" s="42">
        <f t="shared" si="8"/>
        <v>0</v>
      </c>
      <c r="BA48" s="43">
        <f t="shared" si="9"/>
        <v>0</v>
      </c>
      <c r="BB48" s="44" t="str">
        <f t="shared" si="4"/>
        <v>SIN AVANCE</v>
      </c>
      <c r="BC48" s="46">
        <f t="shared" si="10"/>
        <v>60</v>
      </c>
      <c r="BD48" s="45" t="str">
        <f t="shared" si="5"/>
        <v>CON TIEMPO</v>
      </c>
      <c r="BE48" s="75"/>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row>
    <row r="49" spans="1:131" customFormat="1" ht="76.5" customHeight="1" thickBot="1" x14ac:dyDescent="0.3">
      <c r="A49" s="27">
        <v>37</v>
      </c>
      <c r="B49" s="26" t="s">
        <v>245</v>
      </c>
      <c r="C49" s="26" t="s">
        <v>295</v>
      </c>
      <c r="D49" s="26" t="s">
        <v>296</v>
      </c>
      <c r="E49" s="26" t="s">
        <v>297</v>
      </c>
      <c r="F49" s="26" t="s">
        <v>298</v>
      </c>
      <c r="G49" s="26" t="s">
        <v>366</v>
      </c>
      <c r="H49" s="26" t="s">
        <v>367</v>
      </c>
      <c r="I49" s="26" t="s">
        <v>368</v>
      </c>
      <c r="J49" s="26" t="s">
        <v>369</v>
      </c>
      <c r="K49" s="26" t="s">
        <v>7</v>
      </c>
      <c r="L49" s="26" t="s">
        <v>7</v>
      </c>
      <c r="M49" s="26" t="s">
        <v>365</v>
      </c>
      <c r="N49" s="28">
        <v>45017</v>
      </c>
      <c r="O49" s="28">
        <v>45290</v>
      </c>
      <c r="P49" s="28" t="s">
        <v>304</v>
      </c>
      <c r="Q49" s="28" t="s">
        <v>305</v>
      </c>
      <c r="R49" s="28" t="s">
        <v>306</v>
      </c>
      <c r="S49" s="28" t="s">
        <v>307</v>
      </c>
      <c r="T49" s="26" t="s">
        <v>308</v>
      </c>
      <c r="U49" s="26" t="s">
        <v>182</v>
      </c>
      <c r="V49" s="26" t="s">
        <v>182</v>
      </c>
      <c r="W49" s="26" t="s">
        <v>182</v>
      </c>
      <c r="X49" s="26" t="s">
        <v>182</v>
      </c>
      <c r="Y49" s="26" t="s">
        <v>182</v>
      </c>
      <c r="Z49" s="36">
        <f t="shared" si="7"/>
        <v>4.5454545454545456E-2</v>
      </c>
      <c r="AA49" s="29">
        <f t="shared" si="0"/>
        <v>4.5454545454545456E-2</v>
      </c>
      <c r="AB49" s="29">
        <v>0</v>
      </c>
      <c r="AC49" s="29">
        <v>0.5</v>
      </c>
      <c r="AD49" s="29">
        <v>0</v>
      </c>
      <c r="AE49" s="29">
        <v>0.5</v>
      </c>
      <c r="AF49" s="30"/>
      <c r="AG49" s="30"/>
      <c r="AH49" s="30"/>
      <c r="AI49" s="30"/>
      <c r="AJ49" s="31"/>
      <c r="AK49" s="32"/>
      <c r="AL49" s="32"/>
      <c r="AM49" s="32"/>
      <c r="AN49" s="32"/>
      <c r="AO49" s="32"/>
      <c r="AP49" s="68"/>
      <c r="AQ49" s="68"/>
      <c r="AR49" s="68"/>
      <c r="AS49" s="68"/>
      <c r="AT49" s="69"/>
      <c r="AU49" s="33"/>
      <c r="AV49" s="33"/>
      <c r="AW49" s="33"/>
      <c r="AX49" s="33"/>
      <c r="AY49" s="34"/>
      <c r="AZ49" s="42">
        <f t="shared" si="8"/>
        <v>0</v>
      </c>
      <c r="BA49" s="43">
        <f t="shared" si="9"/>
        <v>0</v>
      </c>
      <c r="BB49" s="44" t="str">
        <f t="shared" si="4"/>
        <v>SIN AVANCE</v>
      </c>
      <c r="BC49" s="46">
        <f t="shared" si="10"/>
        <v>60</v>
      </c>
      <c r="BD49" s="45" t="str">
        <f t="shared" si="5"/>
        <v>CON TIEMPO</v>
      </c>
      <c r="BE49" s="75"/>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row>
    <row r="50" spans="1:131" customFormat="1" ht="76.5" customHeight="1" thickBot="1" x14ac:dyDescent="0.3">
      <c r="A50" s="27">
        <v>38</v>
      </c>
      <c r="B50" s="26" t="s">
        <v>245</v>
      </c>
      <c r="C50" s="26" t="s">
        <v>295</v>
      </c>
      <c r="D50" s="26" t="s">
        <v>296</v>
      </c>
      <c r="E50" s="26" t="s">
        <v>297</v>
      </c>
      <c r="F50" s="26" t="s">
        <v>298</v>
      </c>
      <c r="G50" s="26" t="s">
        <v>370</v>
      </c>
      <c r="H50" s="26" t="s">
        <v>371</v>
      </c>
      <c r="I50" s="26" t="s">
        <v>372</v>
      </c>
      <c r="J50" s="26" t="s">
        <v>373</v>
      </c>
      <c r="K50" s="26" t="s">
        <v>7</v>
      </c>
      <c r="L50" s="26" t="s">
        <v>7</v>
      </c>
      <c r="M50" s="26" t="s">
        <v>374</v>
      </c>
      <c r="N50" s="28">
        <v>45017</v>
      </c>
      <c r="O50" s="28">
        <v>45199</v>
      </c>
      <c r="P50" s="28" t="s">
        <v>304</v>
      </c>
      <c r="Q50" s="28" t="s">
        <v>305</v>
      </c>
      <c r="R50" s="28" t="s">
        <v>306</v>
      </c>
      <c r="S50" s="28" t="s">
        <v>307</v>
      </c>
      <c r="T50" s="26" t="s">
        <v>308</v>
      </c>
      <c r="U50" s="26" t="s">
        <v>182</v>
      </c>
      <c r="V50" s="26" t="s">
        <v>182</v>
      </c>
      <c r="W50" s="26" t="s">
        <v>182</v>
      </c>
      <c r="X50" s="26" t="s">
        <v>182</v>
      </c>
      <c r="Y50" s="26" t="s">
        <v>182</v>
      </c>
      <c r="Z50" s="36">
        <f t="shared" si="7"/>
        <v>4.5454545454545456E-2</v>
      </c>
      <c r="AA50" s="36">
        <f t="shared" si="0"/>
        <v>4.5454545454545456E-2</v>
      </c>
      <c r="AB50" s="29">
        <v>0</v>
      </c>
      <c r="AC50" s="29">
        <v>0.5</v>
      </c>
      <c r="AD50" s="29">
        <v>0.5</v>
      </c>
      <c r="AE50" s="29">
        <v>0</v>
      </c>
      <c r="AF50" s="30"/>
      <c r="AG50" s="30"/>
      <c r="AH50" s="30"/>
      <c r="AI50" s="30"/>
      <c r="AJ50" s="31"/>
      <c r="AK50" s="32"/>
      <c r="AL50" s="32"/>
      <c r="AM50" s="32"/>
      <c r="AN50" s="32"/>
      <c r="AO50" s="32"/>
      <c r="AP50" s="68"/>
      <c r="AQ50" s="68"/>
      <c r="AR50" s="68"/>
      <c r="AS50" s="68"/>
      <c r="AT50" s="69"/>
      <c r="AU50" s="33"/>
      <c r="AV50" s="33"/>
      <c r="AW50" s="33"/>
      <c r="AX50" s="33"/>
      <c r="AY50" s="34"/>
      <c r="AZ50" s="42">
        <f t="shared" si="8"/>
        <v>0</v>
      </c>
      <c r="BA50" s="43">
        <f t="shared" si="9"/>
        <v>0</v>
      </c>
      <c r="BB50" s="44" t="str">
        <f t="shared" si="4"/>
        <v>SIN AVANCE</v>
      </c>
      <c r="BC50" s="46">
        <f t="shared" si="10"/>
        <v>-31</v>
      </c>
      <c r="BD50" s="45" t="str">
        <f t="shared" si="5"/>
        <v>VENCIDO</v>
      </c>
      <c r="BE50" s="75"/>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row>
    <row r="51" spans="1:131" customFormat="1" ht="76.5" customHeight="1" thickBot="1" x14ac:dyDescent="0.3">
      <c r="A51" s="27">
        <v>39</v>
      </c>
      <c r="B51" s="26" t="s">
        <v>245</v>
      </c>
      <c r="C51" s="26" t="s">
        <v>295</v>
      </c>
      <c r="D51" s="26" t="s">
        <v>296</v>
      </c>
      <c r="E51" s="26" t="s">
        <v>297</v>
      </c>
      <c r="F51" s="26" t="s">
        <v>298</v>
      </c>
      <c r="G51" s="26" t="s">
        <v>375</v>
      </c>
      <c r="H51" s="26" t="s">
        <v>376</v>
      </c>
      <c r="I51" s="26" t="s">
        <v>377</v>
      </c>
      <c r="J51" s="26" t="s">
        <v>378</v>
      </c>
      <c r="K51" s="26" t="s">
        <v>7</v>
      </c>
      <c r="L51" s="26" t="s">
        <v>7</v>
      </c>
      <c r="M51" s="26" t="s">
        <v>334</v>
      </c>
      <c r="N51" s="28">
        <v>45017</v>
      </c>
      <c r="O51" s="28">
        <v>45107</v>
      </c>
      <c r="P51" s="28" t="s">
        <v>304</v>
      </c>
      <c r="Q51" s="28" t="s">
        <v>305</v>
      </c>
      <c r="R51" s="28" t="s">
        <v>306</v>
      </c>
      <c r="S51" s="28" t="s">
        <v>307</v>
      </c>
      <c r="T51" s="26" t="s">
        <v>308</v>
      </c>
      <c r="U51" s="26" t="s">
        <v>182</v>
      </c>
      <c r="V51" s="26" t="s">
        <v>182</v>
      </c>
      <c r="W51" s="26" t="s">
        <v>182</v>
      </c>
      <c r="X51" s="26" t="s">
        <v>182</v>
      </c>
      <c r="Y51" s="26" t="s">
        <v>182</v>
      </c>
      <c r="Z51" s="36">
        <f t="shared" si="7"/>
        <v>4.5454545454545456E-2</v>
      </c>
      <c r="AA51" s="29">
        <f t="shared" si="0"/>
        <v>4.5454545454545456E-2</v>
      </c>
      <c r="AB51" s="29">
        <v>0</v>
      </c>
      <c r="AC51" s="29">
        <v>1</v>
      </c>
      <c r="AD51" s="29">
        <v>0</v>
      </c>
      <c r="AE51" s="29">
        <v>0</v>
      </c>
      <c r="AF51" s="30"/>
      <c r="AG51" s="30"/>
      <c r="AH51" s="30"/>
      <c r="AI51" s="30"/>
      <c r="AJ51" s="31"/>
      <c r="AK51" s="32"/>
      <c r="AL51" s="32"/>
      <c r="AM51" s="32"/>
      <c r="AN51" s="32"/>
      <c r="AO51" s="32"/>
      <c r="AP51" s="68"/>
      <c r="AQ51" s="68"/>
      <c r="AR51" s="68"/>
      <c r="AS51" s="68"/>
      <c r="AT51" s="69"/>
      <c r="AU51" s="33"/>
      <c r="AV51" s="33"/>
      <c r="AW51" s="33"/>
      <c r="AX51" s="33"/>
      <c r="AY51" s="34"/>
      <c r="AZ51" s="42">
        <f t="shared" si="8"/>
        <v>0</v>
      </c>
      <c r="BA51" s="43">
        <f t="shared" si="9"/>
        <v>0</v>
      </c>
      <c r="BB51" s="44" t="str">
        <f t="shared" si="4"/>
        <v>SIN AVANCE</v>
      </c>
      <c r="BC51" s="46">
        <f t="shared" si="10"/>
        <v>-123</v>
      </c>
      <c r="BD51" s="45" t="str">
        <f t="shared" si="5"/>
        <v>VENCIDO</v>
      </c>
      <c r="BE51" s="75"/>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row>
    <row r="52" spans="1:131" customFormat="1" ht="76.5" customHeight="1" thickBot="1" x14ac:dyDescent="0.3">
      <c r="A52" s="27">
        <v>41</v>
      </c>
      <c r="B52" s="26" t="s">
        <v>245</v>
      </c>
      <c r="C52" s="26" t="s">
        <v>295</v>
      </c>
      <c r="D52" s="26" t="s">
        <v>296</v>
      </c>
      <c r="E52" s="26" t="s">
        <v>297</v>
      </c>
      <c r="F52" s="26" t="s">
        <v>298</v>
      </c>
      <c r="G52" s="26" t="s">
        <v>379</v>
      </c>
      <c r="H52" s="26" t="s">
        <v>380</v>
      </c>
      <c r="I52" s="26" t="s">
        <v>381</v>
      </c>
      <c r="J52" s="26" t="s">
        <v>382</v>
      </c>
      <c r="K52" s="26" t="s">
        <v>7</v>
      </c>
      <c r="L52" s="26" t="s">
        <v>7</v>
      </c>
      <c r="M52" s="26" t="s">
        <v>345</v>
      </c>
      <c r="N52" s="28">
        <v>45017</v>
      </c>
      <c r="O52" s="28">
        <v>45107</v>
      </c>
      <c r="P52" s="28" t="s">
        <v>304</v>
      </c>
      <c r="Q52" s="28" t="s">
        <v>305</v>
      </c>
      <c r="R52" s="28" t="s">
        <v>306</v>
      </c>
      <c r="S52" s="28" t="s">
        <v>307</v>
      </c>
      <c r="T52" s="26" t="s">
        <v>308</v>
      </c>
      <c r="U52" s="26" t="s">
        <v>182</v>
      </c>
      <c r="V52" s="26" t="s">
        <v>182</v>
      </c>
      <c r="W52" s="26" t="s">
        <v>182</v>
      </c>
      <c r="X52" s="26" t="s">
        <v>182</v>
      </c>
      <c r="Y52" s="26" t="s">
        <v>182</v>
      </c>
      <c r="Z52" s="36">
        <f t="shared" si="7"/>
        <v>4.5454545454545456E-2</v>
      </c>
      <c r="AA52" s="29">
        <f t="shared" si="0"/>
        <v>4.5454545454545456E-2</v>
      </c>
      <c r="AB52" s="29">
        <v>0</v>
      </c>
      <c r="AC52" s="29">
        <v>1</v>
      </c>
      <c r="AD52" s="29">
        <v>0</v>
      </c>
      <c r="AE52" s="29">
        <v>0</v>
      </c>
      <c r="AF52" s="30"/>
      <c r="AG52" s="30"/>
      <c r="AH52" s="30"/>
      <c r="AI52" s="30"/>
      <c r="AJ52" s="31"/>
      <c r="AK52" s="32"/>
      <c r="AL52" s="32"/>
      <c r="AM52" s="32"/>
      <c r="AN52" s="32"/>
      <c r="AO52" s="32"/>
      <c r="AP52" s="68"/>
      <c r="AQ52" s="68"/>
      <c r="AR52" s="68"/>
      <c r="AS52" s="68"/>
      <c r="AT52" s="69"/>
      <c r="AU52" s="33"/>
      <c r="AV52" s="33"/>
      <c r="AW52" s="33"/>
      <c r="AX52" s="33"/>
      <c r="AY52" s="34"/>
      <c r="AZ52" s="42">
        <f t="shared" si="8"/>
        <v>0</v>
      </c>
      <c r="BA52" s="43">
        <f t="shared" si="9"/>
        <v>0</v>
      </c>
      <c r="BB52" s="44" t="str">
        <f t="shared" si="4"/>
        <v>SIN AVANCE</v>
      </c>
      <c r="BC52" s="46">
        <f t="shared" si="10"/>
        <v>-123</v>
      </c>
      <c r="BD52" s="45" t="str">
        <f t="shared" si="5"/>
        <v>VENCIDO</v>
      </c>
      <c r="BE52" s="75"/>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row>
    <row r="53" spans="1:131" customFormat="1" ht="76.5" customHeight="1" thickBot="1" x14ac:dyDescent="0.3">
      <c r="A53" s="27">
        <v>42</v>
      </c>
      <c r="B53" s="26" t="s">
        <v>220</v>
      </c>
      <c r="C53" s="26" t="s">
        <v>221</v>
      </c>
      <c r="D53" s="26" t="s">
        <v>222</v>
      </c>
      <c r="E53" s="26" t="s">
        <v>223</v>
      </c>
      <c r="F53" s="26" t="s">
        <v>224</v>
      </c>
      <c r="G53" s="26" t="s">
        <v>383</v>
      </c>
      <c r="H53" s="26" t="s">
        <v>226</v>
      </c>
      <c r="I53" s="26" t="s">
        <v>384</v>
      </c>
      <c r="J53" s="26" t="s">
        <v>228</v>
      </c>
      <c r="K53" s="26" t="s">
        <v>7</v>
      </c>
      <c r="L53" s="26" t="s">
        <v>7</v>
      </c>
      <c r="M53" s="26" t="s">
        <v>7</v>
      </c>
      <c r="N53" s="28">
        <v>45047</v>
      </c>
      <c r="O53" s="28">
        <v>45291</v>
      </c>
      <c r="P53" s="28" t="s">
        <v>304</v>
      </c>
      <c r="Q53" s="28" t="s">
        <v>305</v>
      </c>
      <c r="R53" s="28" t="s">
        <v>306</v>
      </c>
      <c r="S53" s="28" t="s">
        <v>307</v>
      </c>
      <c r="T53" s="26" t="s">
        <v>308</v>
      </c>
      <c r="U53" s="26" t="s">
        <v>182</v>
      </c>
      <c r="V53" s="26" t="s">
        <v>182</v>
      </c>
      <c r="W53" s="26" t="s">
        <v>182</v>
      </c>
      <c r="X53" s="26" t="s">
        <v>182</v>
      </c>
      <c r="Y53" s="26" t="s">
        <v>182</v>
      </c>
      <c r="Z53" s="35">
        <v>1</v>
      </c>
      <c r="AA53" s="29">
        <f t="shared" si="0"/>
        <v>1</v>
      </c>
      <c r="AB53" s="29">
        <v>0</v>
      </c>
      <c r="AC53" s="35">
        <v>0.33</v>
      </c>
      <c r="AD53" s="35">
        <v>0.33</v>
      </c>
      <c r="AE53" s="35">
        <v>0.34</v>
      </c>
      <c r="AF53" s="30"/>
      <c r="AG53" s="30"/>
      <c r="AH53" s="30"/>
      <c r="AI53" s="30"/>
      <c r="AJ53" s="31"/>
      <c r="AK53" s="32"/>
      <c r="AL53" s="32"/>
      <c r="AM53" s="32"/>
      <c r="AN53" s="32"/>
      <c r="AO53" s="32"/>
      <c r="AP53" s="68"/>
      <c r="AQ53" s="68"/>
      <c r="AR53" s="68"/>
      <c r="AS53" s="68"/>
      <c r="AT53" s="69"/>
      <c r="AU53" s="33"/>
      <c r="AV53" s="33"/>
      <c r="AW53" s="33"/>
      <c r="AX53" s="33"/>
      <c r="AY53" s="34"/>
      <c r="AZ53" s="42">
        <f t="shared" si="8"/>
        <v>0</v>
      </c>
      <c r="BA53" s="43">
        <f t="shared" si="9"/>
        <v>0</v>
      </c>
      <c r="BB53" s="44" t="str">
        <f t="shared" si="4"/>
        <v>SIN AVANCE</v>
      </c>
      <c r="BC53" s="46">
        <f t="shared" si="10"/>
        <v>61</v>
      </c>
      <c r="BD53" s="45" t="str">
        <f t="shared" si="5"/>
        <v>CON TIEMPO</v>
      </c>
      <c r="BE53" s="43">
        <f>AZ53</f>
        <v>0</v>
      </c>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row>
    <row r="54" spans="1:131" customFormat="1" ht="76.5" customHeight="1" thickBot="1" x14ac:dyDescent="0.3">
      <c r="A54" s="27">
        <v>43</v>
      </c>
      <c r="B54" s="26" t="s">
        <v>245</v>
      </c>
      <c r="C54" s="26" t="s">
        <v>295</v>
      </c>
      <c r="D54" s="26" t="s">
        <v>385</v>
      </c>
      <c r="E54" s="26" t="s">
        <v>386</v>
      </c>
      <c r="F54" s="26" t="s">
        <v>387</v>
      </c>
      <c r="G54" s="26" t="s">
        <v>388</v>
      </c>
      <c r="H54" s="26" t="s">
        <v>389</v>
      </c>
      <c r="I54" s="26" t="s">
        <v>390</v>
      </c>
      <c r="J54" s="26" t="s">
        <v>391</v>
      </c>
      <c r="K54" s="26" t="s">
        <v>7</v>
      </c>
      <c r="L54" s="26" t="s">
        <v>7</v>
      </c>
      <c r="M54" s="26" t="s">
        <v>7</v>
      </c>
      <c r="N54" s="28">
        <v>44958</v>
      </c>
      <c r="O54" s="28">
        <v>45291</v>
      </c>
      <c r="P54" s="28" t="s">
        <v>392</v>
      </c>
      <c r="Q54" s="28" t="s">
        <v>393</v>
      </c>
      <c r="R54" s="28" t="s">
        <v>306</v>
      </c>
      <c r="S54" s="28" t="s">
        <v>307</v>
      </c>
      <c r="T54" s="26" t="s">
        <v>394</v>
      </c>
      <c r="U54" s="26" t="s">
        <v>182</v>
      </c>
      <c r="V54" s="26" t="s">
        <v>182</v>
      </c>
      <c r="W54" s="26" t="s">
        <v>182</v>
      </c>
      <c r="X54" s="26" t="s">
        <v>182</v>
      </c>
      <c r="Y54" s="26" t="s">
        <v>182</v>
      </c>
      <c r="Z54" s="29">
        <v>0.2</v>
      </c>
      <c r="AA54" s="29">
        <f t="shared" si="0"/>
        <v>0.2</v>
      </c>
      <c r="AB54" s="29">
        <v>0.25</v>
      </c>
      <c r="AC54" s="29">
        <v>0.25</v>
      </c>
      <c r="AD54" s="29">
        <v>0.25</v>
      </c>
      <c r="AE54" s="29">
        <v>0.25</v>
      </c>
      <c r="AF54" s="30"/>
      <c r="AG54" s="30"/>
      <c r="AH54" s="30"/>
      <c r="AI54" s="30"/>
      <c r="AJ54" s="31"/>
      <c r="AK54" s="32"/>
      <c r="AL54" s="32"/>
      <c r="AM54" s="32"/>
      <c r="AN54" s="32"/>
      <c r="AO54" s="32"/>
      <c r="AP54" s="68"/>
      <c r="AQ54" s="68"/>
      <c r="AR54" s="68"/>
      <c r="AS54" s="68"/>
      <c r="AT54" s="69"/>
      <c r="AU54" s="33"/>
      <c r="AV54" s="33"/>
      <c r="AW54" s="33"/>
      <c r="AX54" s="33"/>
      <c r="AY54" s="34"/>
      <c r="AZ54" s="42">
        <f t="shared" si="8"/>
        <v>0</v>
      </c>
      <c r="BA54" s="43">
        <f t="shared" si="9"/>
        <v>0</v>
      </c>
      <c r="BB54" s="44" t="str">
        <f t="shared" si="4"/>
        <v>SIN AVANCE</v>
      </c>
      <c r="BC54" s="46">
        <f t="shared" si="10"/>
        <v>61</v>
      </c>
      <c r="BD54" s="45" t="str">
        <f t="shared" si="5"/>
        <v>CON TIEMPO</v>
      </c>
      <c r="BE54" s="75">
        <f>SUM(AZ54:AZ59)</f>
        <v>0</v>
      </c>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row>
    <row r="55" spans="1:131" customFormat="1" ht="76.5" customHeight="1" thickBot="1" x14ac:dyDescent="0.3">
      <c r="A55" s="27">
        <v>44</v>
      </c>
      <c r="B55" s="26" t="s">
        <v>245</v>
      </c>
      <c r="C55" s="26" t="s">
        <v>295</v>
      </c>
      <c r="D55" s="26" t="s">
        <v>385</v>
      </c>
      <c r="E55" s="26" t="s">
        <v>386</v>
      </c>
      <c r="F55" s="26" t="s">
        <v>387</v>
      </c>
      <c r="G55" s="26" t="s">
        <v>395</v>
      </c>
      <c r="H55" s="26" t="s">
        <v>396</v>
      </c>
      <c r="I55" s="26" t="s">
        <v>397</v>
      </c>
      <c r="J55" s="26" t="s">
        <v>398</v>
      </c>
      <c r="K55" s="26" t="s">
        <v>7</v>
      </c>
      <c r="L55" s="26" t="s">
        <v>7</v>
      </c>
      <c r="M55" s="26" t="s">
        <v>7</v>
      </c>
      <c r="N55" s="28">
        <v>44958</v>
      </c>
      <c r="O55" s="28">
        <v>45291</v>
      </c>
      <c r="P55" s="28" t="s">
        <v>392</v>
      </c>
      <c r="Q55" s="28" t="s">
        <v>393</v>
      </c>
      <c r="R55" s="28" t="s">
        <v>306</v>
      </c>
      <c r="S55" s="28" t="s">
        <v>307</v>
      </c>
      <c r="T55" s="26" t="s">
        <v>394</v>
      </c>
      <c r="U55" s="26" t="s">
        <v>182</v>
      </c>
      <c r="V55" s="26" t="s">
        <v>182</v>
      </c>
      <c r="W55" s="26" t="s">
        <v>182</v>
      </c>
      <c r="X55" s="26" t="s">
        <v>182</v>
      </c>
      <c r="Y55" s="26" t="s">
        <v>182</v>
      </c>
      <c r="Z55" s="29">
        <v>0.24</v>
      </c>
      <c r="AA55" s="29">
        <f t="shared" si="0"/>
        <v>0.24</v>
      </c>
      <c r="AB55" s="29">
        <v>0.25</v>
      </c>
      <c r="AC55" s="29">
        <v>0.25</v>
      </c>
      <c r="AD55" s="29">
        <v>0.25</v>
      </c>
      <c r="AE55" s="29">
        <v>0.25</v>
      </c>
      <c r="AF55" s="30"/>
      <c r="AG55" s="30"/>
      <c r="AH55" s="30"/>
      <c r="AI55" s="30"/>
      <c r="AJ55" s="31"/>
      <c r="AK55" s="32"/>
      <c r="AL55" s="32"/>
      <c r="AM55" s="32"/>
      <c r="AN55" s="32"/>
      <c r="AO55" s="32"/>
      <c r="AP55" s="68"/>
      <c r="AQ55" s="68"/>
      <c r="AR55" s="68"/>
      <c r="AS55" s="68"/>
      <c r="AT55" s="69"/>
      <c r="AU55" s="33"/>
      <c r="AV55" s="33"/>
      <c r="AW55" s="33"/>
      <c r="AX55" s="33"/>
      <c r="AY55" s="34"/>
      <c r="AZ55" s="42">
        <f t="shared" si="8"/>
        <v>0</v>
      </c>
      <c r="BA55" s="43">
        <f t="shared" si="9"/>
        <v>0</v>
      </c>
      <c r="BB55" s="44" t="str">
        <f t="shared" si="4"/>
        <v>SIN AVANCE</v>
      </c>
      <c r="BC55" s="46">
        <f t="shared" si="10"/>
        <v>61</v>
      </c>
      <c r="BD55" s="45" t="str">
        <f t="shared" si="5"/>
        <v>CON TIEMPO</v>
      </c>
      <c r="BE55" s="75"/>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row>
    <row r="56" spans="1:131" customFormat="1" ht="76.5" customHeight="1" thickBot="1" x14ac:dyDescent="0.3">
      <c r="A56" s="27">
        <v>45</v>
      </c>
      <c r="B56" s="26" t="s">
        <v>245</v>
      </c>
      <c r="C56" s="26" t="s">
        <v>295</v>
      </c>
      <c r="D56" s="26" t="s">
        <v>385</v>
      </c>
      <c r="E56" s="26" t="s">
        <v>386</v>
      </c>
      <c r="F56" s="26" t="s">
        <v>387</v>
      </c>
      <c r="G56" s="26" t="s">
        <v>399</v>
      </c>
      <c r="H56" s="26" t="s">
        <v>400</v>
      </c>
      <c r="I56" s="26" t="s">
        <v>401</v>
      </c>
      <c r="J56" s="26" t="s">
        <v>402</v>
      </c>
      <c r="K56" s="26" t="s">
        <v>7</v>
      </c>
      <c r="L56" s="26" t="s">
        <v>7</v>
      </c>
      <c r="M56" s="26" t="s">
        <v>7</v>
      </c>
      <c r="N56" s="28">
        <v>44929</v>
      </c>
      <c r="O56" s="28">
        <v>45260</v>
      </c>
      <c r="P56" s="28" t="s">
        <v>392</v>
      </c>
      <c r="Q56" s="28" t="s">
        <v>393</v>
      </c>
      <c r="R56" s="28" t="s">
        <v>306</v>
      </c>
      <c r="S56" s="28" t="s">
        <v>307</v>
      </c>
      <c r="T56" s="26" t="s">
        <v>394</v>
      </c>
      <c r="U56" s="26" t="s">
        <v>182</v>
      </c>
      <c r="V56" s="26" t="s">
        <v>182</v>
      </c>
      <c r="W56" s="26" t="s">
        <v>182</v>
      </c>
      <c r="X56" s="26" t="s">
        <v>182</v>
      </c>
      <c r="Y56" s="26" t="s">
        <v>182</v>
      </c>
      <c r="Z56" s="29">
        <v>0.12</v>
      </c>
      <c r="AA56" s="29">
        <f t="shared" si="0"/>
        <v>0.12</v>
      </c>
      <c r="AB56" s="29">
        <v>0.25</v>
      </c>
      <c r="AC56" s="29">
        <v>0.25</v>
      </c>
      <c r="AD56" s="29">
        <v>0.25</v>
      </c>
      <c r="AE56" s="29">
        <v>0.25</v>
      </c>
      <c r="AF56" s="30"/>
      <c r="AG56" s="30"/>
      <c r="AH56" s="30"/>
      <c r="AI56" s="30"/>
      <c r="AJ56" s="31"/>
      <c r="AK56" s="32"/>
      <c r="AL56" s="32"/>
      <c r="AM56" s="32"/>
      <c r="AN56" s="32"/>
      <c r="AO56" s="32"/>
      <c r="AP56" s="68"/>
      <c r="AQ56" s="68"/>
      <c r="AR56" s="68"/>
      <c r="AS56" s="68"/>
      <c r="AT56" s="69"/>
      <c r="AU56" s="33"/>
      <c r="AV56" s="33"/>
      <c r="AW56" s="33"/>
      <c r="AX56" s="33"/>
      <c r="AY56" s="34"/>
      <c r="AZ56" s="42">
        <f t="shared" si="8"/>
        <v>0</v>
      </c>
      <c r="BA56" s="43">
        <f t="shared" si="9"/>
        <v>0</v>
      </c>
      <c r="BB56" s="44" t="str">
        <f t="shared" si="4"/>
        <v>SIN AVANCE</v>
      </c>
      <c r="BC56" s="46">
        <f t="shared" si="10"/>
        <v>30</v>
      </c>
      <c r="BD56" s="45" t="str">
        <f t="shared" si="5"/>
        <v>CON TIEMPO</v>
      </c>
      <c r="BE56" s="75"/>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row>
    <row r="57" spans="1:131" customFormat="1" ht="76.5" customHeight="1" thickBot="1" x14ac:dyDescent="0.3">
      <c r="A57" s="27">
        <v>46</v>
      </c>
      <c r="B57" s="26" t="s">
        <v>245</v>
      </c>
      <c r="C57" s="26" t="s">
        <v>295</v>
      </c>
      <c r="D57" s="26" t="s">
        <v>385</v>
      </c>
      <c r="E57" s="26" t="s">
        <v>386</v>
      </c>
      <c r="F57" s="26" t="s">
        <v>387</v>
      </c>
      <c r="G57" s="26" t="s">
        <v>403</v>
      </c>
      <c r="H57" s="26" t="s">
        <v>404</v>
      </c>
      <c r="I57" s="26" t="s">
        <v>405</v>
      </c>
      <c r="J57" s="26" t="s">
        <v>406</v>
      </c>
      <c r="K57" s="26" t="s">
        <v>7</v>
      </c>
      <c r="L57" s="26" t="s">
        <v>7</v>
      </c>
      <c r="M57" s="26" t="s">
        <v>7</v>
      </c>
      <c r="N57" s="28">
        <v>44929</v>
      </c>
      <c r="O57" s="28">
        <v>45199</v>
      </c>
      <c r="P57" s="28" t="s">
        <v>392</v>
      </c>
      <c r="Q57" s="28" t="s">
        <v>393</v>
      </c>
      <c r="R57" s="28" t="s">
        <v>306</v>
      </c>
      <c r="S57" s="28" t="s">
        <v>307</v>
      </c>
      <c r="T57" s="26" t="s">
        <v>394</v>
      </c>
      <c r="U57" s="26" t="s">
        <v>182</v>
      </c>
      <c r="V57" s="26" t="s">
        <v>182</v>
      </c>
      <c r="W57" s="26" t="s">
        <v>182</v>
      </c>
      <c r="X57" s="26" t="s">
        <v>182</v>
      </c>
      <c r="Y57" s="26" t="s">
        <v>182</v>
      </c>
      <c r="Z57" s="29">
        <v>0.15</v>
      </c>
      <c r="AA57" s="29">
        <f t="shared" si="0"/>
        <v>0.15</v>
      </c>
      <c r="AB57" s="29">
        <v>0.25</v>
      </c>
      <c r="AC57" s="29">
        <v>0.25</v>
      </c>
      <c r="AD57" s="29">
        <v>0.5</v>
      </c>
      <c r="AE57" s="29">
        <v>0</v>
      </c>
      <c r="AF57" s="30"/>
      <c r="AG57" s="30"/>
      <c r="AH57" s="30"/>
      <c r="AI57" s="30"/>
      <c r="AJ57" s="31"/>
      <c r="AK57" s="32"/>
      <c r="AL57" s="32"/>
      <c r="AM57" s="32"/>
      <c r="AN57" s="32"/>
      <c r="AO57" s="32"/>
      <c r="AP57" s="68"/>
      <c r="AQ57" s="68"/>
      <c r="AR57" s="68"/>
      <c r="AS57" s="68"/>
      <c r="AT57" s="69"/>
      <c r="AU57" s="33"/>
      <c r="AV57" s="33"/>
      <c r="AW57" s="33"/>
      <c r="AX57" s="33"/>
      <c r="AY57" s="34"/>
      <c r="AZ57" s="42">
        <f t="shared" si="8"/>
        <v>0</v>
      </c>
      <c r="BA57" s="43">
        <f t="shared" si="9"/>
        <v>0</v>
      </c>
      <c r="BB57" s="44" t="str">
        <f t="shared" si="4"/>
        <v>SIN AVANCE</v>
      </c>
      <c r="BC57" s="46">
        <f t="shared" si="10"/>
        <v>-31</v>
      </c>
      <c r="BD57" s="45" t="str">
        <f t="shared" si="5"/>
        <v>VENCIDO</v>
      </c>
      <c r="BE57" s="75"/>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row>
    <row r="58" spans="1:131" customFormat="1" ht="76.5" customHeight="1" thickBot="1" x14ac:dyDescent="0.3">
      <c r="A58" s="27">
        <v>47</v>
      </c>
      <c r="B58" s="26" t="s">
        <v>245</v>
      </c>
      <c r="C58" s="26" t="s">
        <v>295</v>
      </c>
      <c r="D58" s="26" t="s">
        <v>385</v>
      </c>
      <c r="E58" s="26" t="s">
        <v>386</v>
      </c>
      <c r="F58" s="26" t="s">
        <v>387</v>
      </c>
      <c r="G58" s="26" t="s">
        <v>407</v>
      </c>
      <c r="H58" s="26" t="s">
        <v>408</v>
      </c>
      <c r="I58" s="26" t="s">
        <v>409</v>
      </c>
      <c r="J58" s="26" t="s">
        <v>410</v>
      </c>
      <c r="K58" s="26" t="s">
        <v>7</v>
      </c>
      <c r="L58" s="26" t="s">
        <v>7</v>
      </c>
      <c r="M58" s="26" t="s">
        <v>7</v>
      </c>
      <c r="N58" s="28">
        <v>44929</v>
      </c>
      <c r="O58" s="28">
        <v>45199</v>
      </c>
      <c r="P58" s="28" t="s">
        <v>392</v>
      </c>
      <c r="Q58" s="28" t="s">
        <v>393</v>
      </c>
      <c r="R58" s="28" t="s">
        <v>306</v>
      </c>
      <c r="S58" s="28" t="s">
        <v>307</v>
      </c>
      <c r="T58" s="26" t="s">
        <v>394</v>
      </c>
      <c r="U58" s="26" t="s">
        <v>182</v>
      </c>
      <c r="V58" s="26" t="s">
        <v>182</v>
      </c>
      <c r="W58" s="26" t="s">
        <v>182</v>
      </c>
      <c r="X58" s="26" t="s">
        <v>182</v>
      </c>
      <c r="Y58" s="26" t="s">
        <v>182</v>
      </c>
      <c r="Z58" s="29">
        <v>0.14000000000000001</v>
      </c>
      <c r="AA58" s="29">
        <f t="shared" si="0"/>
        <v>0.14000000000000001</v>
      </c>
      <c r="AB58" s="29">
        <v>0.33</v>
      </c>
      <c r="AC58" s="29">
        <v>0.33</v>
      </c>
      <c r="AD58" s="29">
        <v>0.34</v>
      </c>
      <c r="AE58" s="29">
        <v>0</v>
      </c>
      <c r="AF58" s="30"/>
      <c r="AG58" s="30"/>
      <c r="AH58" s="30"/>
      <c r="AI58" s="30"/>
      <c r="AJ58" s="31"/>
      <c r="AK58" s="32"/>
      <c r="AL58" s="32"/>
      <c r="AM58" s="32"/>
      <c r="AN58" s="32"/>
      <c r="AO58" s="32"/>
      <c r="AP58" s="68"/>
      <c r="AQ58" s="68"/>
      <c r="AR58" s="68"/>
      <c r="AS58" s="68"/>
      <c r="AT58" s="69"/>
      <c r="AU58" s="33"/>
      <c r="AV58" s="33"/>
      <c r="AW58" s="33"/>
      <c r="AX58" s="33"/>
      <c r="AY58" s="34"/>
      <c r="AZ58" s="42">
        <f t="shared" si="8"/>
        <v>0</v>
      </c>
      <c r="BA58" s="43">
        <f t="shared" si="9"/>
        <v>0</v>
      </c>
      <c r="BB58" s="44" t="str">
        <f t="shared" si="4"/>
        <v>SIN AVANCE</v>
      </c>
      <c r="BC58" s="46">
        <f t="shared" si="10"/>
        <v>-31</v>
      </c>
      <c r="BD58" s="45" t="str">
        <f t="shared" si="5"/>
        <v>VENCIDO</v>
      </c>
      <c r="BE58" s="75"/>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row>
    <row r="59" spans="1:131" customFormat="1" ht="76.5" customHeight="1" thickBot="1" x14ac:dyDescent="0.3">
      <c r="A59" s="27">
        <v>48</v>
      </c>
      <c r="B59" s="26" t="s">
        <v>245</v>
      </c>
      <c r="C59" s="26" t="s">
        <v>295</v>
      </c>
      <c r="D59" s="26" t="s">
        <v>385</v>
      </c>
      <c r="E59" s="26" t="s">
        <v>386</v>
      </c>
      <c r="F59" s="26" t="s">
        <v>387</v>
      </c>
      <c r="G59" s="26" t="s">
        <v>411</v>
      </c>
      <c r="H59" s="26" t="s">
        <v>412</v>
      </c>
      <c r="I59" s="26" t="s">
        <v>413</v>
      </c>
      <c r="J59" s="26" t="s">
        <v>406</v>
      </c>
      <c r="K59" s="26" t="s">
        <v>7</v>
      </c>
      <c r="L59" s="26" t="s">
        <v>7</v>
      </c>
      <c r="M59" s="26" t="s">
        <v>7</v>
      </c>
      <c r="N59" s="28">
        <v>44929</v>
      </c>
      <c r="O59" s="28">
        <v>45229</v>
      </c>
      <c r="P59" s="28" t="s">
        <v>392</v>
      </c>
      <c r="Q59" s="28" t="s">
        <v>393</v>
      </c>
      <c r="R59" s="28" t="s">
        <v>306</v>
      </c>
      <c r="S59" s="28" t="s">
        <v>307</v>
      </c>
      <c r="T59" s="26" t="s">
        <v>394</v>
      </c>
      <c r="U59" s="26" t="s">
        <v>182</v>
      </c>
      <c r="V59" s="26" t="s">
        <v>182</v>
      </c>
      <c r="W59" s="26" t="s">
        <v>182</v>
      </c>
      <c r="X59" s="26" t="s">
        <v>182</v>
      </c>
      <c r="Y59" s="26" t="s">
        <v>182</v>
      </c>
      <c r="Z59" s="29">
        <v>0.15</v>
      </c>
      <c r="AA59" s="29">
        <f t="shared" si="0"/>
        <v>0.15</v>
      </c>
      <c r="AB59" s="29">
        <v>0</v>
      </c>
      <c r="AC59" s="29">
        <v>0.5</v>
      </c>
      <c r="AD59" s="29">
        <v>0</v>
      </c>
      <c r="AE59" s="29">
        <v>0.5</v>
      </c>
      <c r="AF59" s="30"/>
      <c r="AG59" s="30"/>
      <c r="AH59" s="30"/>
      <c r="AI59" s="30"/>
      <c r="AJ59" s="31"/>
      <c r="AK59" s="32"/>
      <c r="AL59" s="32"/>
      <c r="AM59" s="32"/>
      <c r="AN59" s="32"/>
      <c r="AO59" s="32"/>
      <c r="AP59" s="68"/>
      <c r="AQ59" s="68"/>
      <c r="AR59" s="68"/>
      <c r="AS59" s="68"/>
      <c r="AT59" s="69"/>
      <c r="AU59" s="33"/>
      <c r="AV59" s="33"/>
      <c r="AW59" s="33"/>
      <c r="AX59" s="33"/>
      <c r="AY59" s="34"/>
      <c r="AZ59" s="42">
        <f t="shared" si="8"/>
        <v>0</v>
      </c>
      <c r="BA59" s="43">
        <f t="shared" si="9"/>
        <v>0</v>
      </c>
      <c r="BB59" s="44" t="str">
        <f t="shared" si="4"/>
        <v>SIN AVANCE</v>
      </c>
      <c r="BC59" s="46">
        <f t="shared" si="10"/>
        <v>-1</v>
      </c>
      <c r="BD59" s="45" t="str">
        <f t="shared" si="5"/>
        <v>VENCIDO</v>
      </c>
      <c r="BE59" s="75"/>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row>
    <row r="60" spans="1:131" customFormat="1" ht="76.5" customHeight="1" thickBot="1" x14ac:dyDescent="0.3">
      <c r="A60" s="27">
        <v>49</v>
      </c>
      <c r="B60" s="26" t="s">
        <v>245</v>
      </c>
      <c r="C60" s="26" t="s">
        <v>246</v>
      </c>
      <c r="D60" s="26" t="s">
        <v>414</v>
      </c>
      <c r="E60" s="26" t="s">
        <v>248</v>
      </c>
      <c r="F60" s="26" t="s">
        <v>249</v>
      </c>
      <c r="G60" s="26" t="s">
        <v>415</v>
      </c>
      <c r="H60" s="26" t="s">
        <v>416</v>
      </c>
      <c r="I60" s="26" t="s">
        <v>417</v>
      </c>
      <c r="J60" s="26" t="s">
        <v>418</v>
      </c>
      <c r="K60" s="26" t="s">
        <v>419</v>
      </c>
      <c r="L60" s="26" t="s">
        <v>7</v>
      </c>
      <c r="M60" s="26" t="s">
        <v>7</v>
      </c>
      <c r="N60" s="28">
        <v>44986</v>
      </c>
      <c r="O60" s="28">
        <v>45260</v>
      </c>
      <c r="P60" s="28" t="s">
        <v>392</v>
      </c>
      <c r="Q60" s="28" t="s">
        <v>393</v>
      </c>
      <c r="R60" s="28" t="s">
        <v>306</v>
      </c>
      <c r="S60" s="28" t="s">
        <v>307</v>
      </c>
      <c r="T60" s="26" t="s">
        <v>394</v>
      </c>
      <c r="U60" s="26" t="s">
        <v>182</v>
      </c>
      <c r="V60" s="26" t="s">
        <v>182</v>
      </c>
      <c r="W60" s="26" t="s">
        <v>182</v>
      </c>
      <c r="X60" s="26" t="s">
        <v>182</v>
      </c>
      <c r="Y60" s="26" t="s">
        <v>182</v>
      </c>
      <c r="Z60" s="29">
        <v>1</v>
      </c>
      <c r="AA60" s="29">
        <f t="shared" si="0"/>
        <v>1</v>
      </c>
      <c r="AB60" s="29">
        <v>0</v>
      </c>
      <c r="AC60" s="29">
        <v>0.6</v>
      </c>
      <c r="AD60" s="29">
        <v>0</v>
      </c>
      <c r="AE60" s="29">
        <v>0.4</v>
      </c>
      <c r="AF60" s="30"/>
      <c r="AG60" s="30"/>
      <c r="AH60" s="30"/>
      <c r="AI60" s="30"/>
      <c r="AJ60" s="31"/>
      <c r="AK60" s="32"/>
      <c r="AL60" s="32"/>
      <c r="AM60" s="32"/>
      <c r="AN60" s="32"/>
      <c r="AO60" s="32"/>
      <c r="AP60" s="68"/>
      <c r="AQ60" s="68"/>
      <c r="AR60" s="68"/>
      <c r="AS60" s="68"/>
      <c r="AT60" s="69"/>
      <c r="AU60" s="33"/>
      <c r="AV60" s="33"/>
      <c r="AW60" s="33"/>
      <c r="AX60" s="33"/>
      <c r="AY60" s="34"/>
      <c r="AZ60" s="42">
        <f t="shared" si="8"/>
        <v>0</v>
      </c>
      <c r="BA60" s="43">
        <f t="shared" si="9"/>
        <v>0</v>
      </c>
      <c r="BB60" s="44" t="str">
        <f t="shared" si="4"/>
        <v>SIN AVANCE</v>
      </c>
      <c r="BC60" s="46">
        <f t="shared" si="10"/>
        <v>30</v>
      </c>
      <c r="BD60" s="45" t="str">
        <f t="shared" si="5"/>
        <v>CON TIEMPO</v>
      </c>
      <c r="BE60" s="43">
        <f>AZ60</f>
        <v>0</v>
      </c>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row>
    <row r="61" spans="1:131" customFormat="1" ht="76.5" customHeight="1" thickBot="1" x14ac:dyDescent="0.3">
      <c r="A61" s="27">
        <v>50</v>
      </c>
      <c r="B61" s="26" t="s">
        <v>220</v>
      </c>
      <c r="C61" s="26" t="s">
        <v>221</v>
      </c>
      <c r="D61" s="26" t="s">
        <v>222</v>
      </c>
      <c r="E61" s="26" t="s">
        <v>223</v>
      </c>
      <c r="F61" s="26" t="s">
        <v>224</v>
      </c>
      <c r="G61" s="26" t="s">
        <v>420</v>
      </c>
      <c r="H61" s="26" t="s">
        <v>226</v>
      </c>
      <c r="I61" s="26" t="s">
        <v>421</v>
      </c>
      <c r="J61" s="26" t="s">
        <v>228</v>
      </c>
      <c r="K61" s="26" t="s">
        <v>7</v>
      </c>
      <c r="L61" s="26" t="s">
        <v>7</v>
      </c>
      <c r="M61" s="26" t="s">
        <v>7</v>
      </c>
      <c r="N61" s="28">
        <v>45047</v>
      </c>
      <c r="O61" s="28">
        <v>45291</v>
      </c>
      <c r="P61" s="28" t="s">
        <v>392</v>
      </c>
      <c r="Q61" s="28" t="s">
        <v>393</v>
      </c>
      <c r="R61" s="28" t="s">
        <v>306</v>
      </c>
      <c r="S61" s="28" t="s">
        <v>307</v>
      </c>
      <c r="T61" s="26" t="s">
        <v>394</v>
      </c>
      <c r="U61" s="26" t="s">
        <v>182</v>
      </c>
      <c r="V61" s="26" t="s">
        <v>182</v>
      </c>
      <c r="W61" s="26" t="s">
        <v>182</v>
      </c>
      <c r="X61" s="26" t="s">
        <v>182</v>
      </c>
      <c r="Y61" s="26" t="s">
        <v>182</v>
      </c>
      <c r="Z61" s="35">
        <v>1</v>
      </c>
      <c r="AA61" s="29">
        <f t="shared" si="0"/>
        <v>1</v>
      </c>
      <c r="AB61" s="29">
        <v>0</v>
      </c>
      <c r="AC61" s="35">
        <v>0.33</v>
      </c>
      <c r="AD61" s="35">
        <v>0.33</v>
      </c>
      <c r="AE61" s="35">
        <v>0.34</v>
      </c>
      <c r="AF61" s="30"/>
      <c r="AG61" s="30"/>
      <c r="AH61" s="30"/>
      <c r="AI61" s="30"/>
      <c r="AJ61" s="31"/>
      <c r="AK61" s="32"/>
      <c r="AL61" s="32"/>
      <c r="AM61" s="32"/>
      <c r="AN61" s="32"/>
      <c r="AO61" s="32"/>
      <c r="AP61" s="68"/>
      <c r="AQ61" s="68"/>
      <c r="AR61" s="68"/>
      <c r="AS61" s="68"/>
      <c r="AT61" s="69"/>
      <c r="AU61" s="33"/>
      <c r="AV61" s="33"/>
      <c r="AW61" s="33"/>
      <c r="AX61" s="33"/>
      <c r="AY61" s="34"/>
      <c r="AZ61" s="42">
        <f t="shared" si="8"/>
        <v>0</v>
      </c>
      <c r="BA61" s="43">
        <f t="shared" si="9"/>
        <v>0</v>
      </c>
      <c r="BB61" s="44" t="str">
        <f t="shared" si="4"/>
        <v>SIN AVANCE</v>
      </c>
      <c r="BC61" s="46">
        <f t="shared" si="10"/>
        <v>61</v>
      </c>
      <c r="BD61" s="45" t="str">
        <f t="shared" si="5"/>
        <v>CON TIEMPO</v>
      </c>
      <c r="BE61" s="43">
        <f>AZ61</f>
        <v>0</v>
      </c>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row>
    <row r="62" spans="1:131" customFormat="1" ht="76.5" customHeight="1" thickBot="1" x14ac:dyDescent="0.3">
      <c r="A62" s="27">
        <v>51</v>
      </c>
      <c r="B62" s="26" t="s">
        <v>245</v>
      </c>
      <c r="C62" s="26" t="s">
        <v>422</v>
      </c>
      <c r="D62" s="26" t="s">
        <v>423</v>
      </c>
      <c r="E62" s="26" t="s">
        <v>424</v>
      </c>
      <c r="F62" s="26" t="s">
        <v>425</v>
      </c>
      <c r="G62" s="26" t="s">
        <v>426</v>
      </c>
      <c r="H62" s="26" t="s">
        <v>427</v>
      </c>
      <c r="I62" s="26">
        <v>1</v>
      </c>
      <c r="J62" s="26" t="s">
        <v>428</v>
      </c>
      <c r="K62" s="26" t="s">
        <v>7</v>
      </c>
      <c r="L62" s="26" t="s">
        <v>7</v>
      </c>
      <c r="M62" s="26" t="s">
        <v>7</v>
      </c>
      <c r="N62" s="28">
        <v>44928</v>
      </c>
      <c r="O62" s="28">
        <v>45015</v>
      </c>
      <c r="P62" s="28" t="s">
        <v>57</v>
      </c>
      <c r="Q62" s="28" t="s">
        <v>429</v>
      </c>
      <c r="R62" s="28" t="s">
        <v>306</v>
      </c>
      <c r="S62" s="28" t="s">
        <v>307</v>
      </c>
      <c r="T62" s="26" t="s">
        <v>430</v>
      </c>
      <c r="U62" s="26" t="s">
        <v>182</v>
      </c>
      <c r="V62" s="26" t="s">
        <v>182</v>
      </c>
      <c r="W62" s="26" t="s">
        <v>182</v>
      </c>
      <c r="X62" s="26" t="s">
        <v>182</v>
      </c>
      <c r="Y62" s="26" t="s">
        <v>182</v>
      </c>
      <c r="Z62" s="29">
        <v>0.25</v>
      </c>
      <c r="AA62" s="29">
        <f t="shared" si="0"/>
        <v>0.25</v>
      </c>
      <c r="AB62" s="29">
        <v>1</v>
      </c>
      <c r="AC62" s="29">
        <v>0</v>
      </c>
      <c r="AD62" s="29">
        <v>0</v>
      </c>
      <c r="AE62" s="29">
        <v>0</v>
      </c>
      <c r="AF62" s="30"/>
      <c r="AG62" s="30"/>
      <c r="AH62" s="30"/>
      <c r="AI62" s="30"/>
      <c r="AJ62" s="31"/>
      <c r="AK62" s="32"/>
      <c r="AL62" s="32"/>
      <c r="AM62" s="32"/>
      <c r="AN62" s="32"/>
      <c r="AO62" s="32"/>
      <c r="AP62" s="68"/>
      <c r="AQ62" s="68"/>
      <c r="AR62" s="68"/>
      <c r="AS62" s="68"/>
      <c r="AT62" s="69"/>
      <c r="AU62" s="33"/>
      <c r="AV62" s="33"/>
      <c r="AW62" s="33"/>
      <c r="AX62" s="33"/>
      <c r="AY62" s="34"/>
      <c r="AZ62" s="42">
        <f t="shared" si="8"/>
        <v>0</v>
      </c>
      <c r="BA62" s="43">
        <f t="shared" si="9"/>
        <v>0</v>
      </c>
      <c r="BB62" s="44" t="str">
        <f t="shared" si="4"/>
        <v>SIN AVANCE</v>
      </c>
      <c r="BC62" s="45">
        <f t="shared" si="10"/>
        <v>-215</v>
      </c>
      <c r="BD62" s="45" t="str">
        <f t="shared" si="5"/>
        <v>VENCIDO</v>
      </c>
      <c r="BE62" s="75">
        <f>SUM(AZ62:AZ65)</f>
        <v>0</v>
      </c>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row>
    <row r="63" spans="1:131" customFormat="1" ht="76.5" customHeight="1" thickBot="1" x14ac:dyDescent="0.3">
      <c r="A63" s="27">
        <v>52</v>
      </c>
      <c r="B63" s="26" t="s">
        <v>245</v>
      </c>
      <c r="C63" s="26" t="s">
        <v>422</v>
      </c>
      <c r="D63" s="26" t="s">
        <v>423</v>
      </c>
      <c r="E63" s="26" t="s">
        <v>424</v>
      </c>
      <c r="F63" s="26" t="s">
        <v>425</v>
      </c>
      <c r="G63" s="26" t="s">
        <v>431</v>
      </c>
      <c r="H63" s="26" t="s">
        <v>432</v>
      </c>
      <c r="I63" s="26">
        <v>1</v>
      </c>
      <c r="J63" s="26" t="s">
        <v>433</v>
      </c>
      <c r="K63" s="26" t="s">
        <v>7</v>
      </c>
      <c r="L63" s="26" t="s">
        <v>7</v>
      </c>
      <c r="M63" s="26" t="s">
        <v>7</v>
      </c>
      <c r="N63" s="28">
        <v>44958</v>
      </c>
      <c r="O63" s="28">
        <v>45289</v>
      </c>
      <c r="P63" s="28" t="s">
        <v>57</v>
      </c>
      <c r="Q63" s="28" t="s">
        <v>429</v>
      </c>
      <c r="R63" s="28" t="s">
        <v>306</v>
      </c>
      <c r="S63" s="28" t="s">
        <v>307</v>
      </c>
      <c r="T63" s="26" t="s">
        <v>430</v>
      </c>
      <c r="U63" s="26" t="s">
        <v>182</v>
      </c>
      <c r="V63" s="26" t="s">
        <v>182</v>
      </c>
      <c r="W63" s="26" t="s">
        <v>182</v>
      </c>
      <c r="X63" s="26" t="s">
        <v>182</v>
      </c>
      <c r="Y63" s="26" t="s">
        <v>182</v>
      </c>
      <c r="Z63" s="29">
        <v>0.25</v>
      </c>
      <c r="AA63" s="29">
        <f t="shared" si="0"/>
        <v>0.25</v>
      </c>
      <c r="AB63" s="29">
        <v>0.25</v>
      </c>
      <c r="AC63" s="29">
        <v>0.25</v>
      </c>
      <c r="AD63" s="29">
        <v>0.25</v>
      </c>
      <c r="AE63" s="29">
        <v>0.25</v>
      </c>
      <c r="AF63" s="30"/>
      <c r="AG63" s="30"/>
      <c r="AH63" s="30"/>
      <c r="AI63" s="30"/>
      <c r="AJ63" s="31"/>
      <c r="AK63" s="32"/>
      <c r="AL63" s="32"/>
      <c r="AM63" s="32"/>
      <c r="AN63" s="32"/>
      <c r="AO63" s="32"/>
      <c r="AP63" s="68"/>
      <c r="AQ63" s="68"/>
      <c r="AR63" s="68"/>
      <c r="AS63" s="68"/>
      <c r="AT63" s="69"/>
      <c r="AU63" s="33"/>
      <c r="AV63" s="33"/>
      <c r="AW63" s="33"/>
      <c r="AX63" s="33"/>
      <c r="AY63" s="34"/>
      <c r="AZ63" s="42">
        <f t="shared" si="8"/>
        <v>0</v>
      </c>
      <c r="BA63" s="43">
        <f t="shared" si="9"/>
        <v>0</v>
      </c>
      <c r="BB63" s="44" t="str">
        <f t="shared" si="4"/>
        <v>SIN AVANCE</v>
      </c>
      <c r="BC63" s="46">
        <f t="shared" si="10"/>
        <v>59</v>
      </c>
      <c r="BD63" s="45" t="str">
        <f t="shared" si="5"/>
        <v>CON TIEMPO</v>
      </c>
      <c r="BE63" s="75"/>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row>
    <row r="64" spans="1:131" customFormat="1" ht="76.5" customHeight="1" thickBot="1" x14ac:dyDescent="0.3">
      <c r="A64" s="27">
        <v>53</v>
      </c>
      <c r="B64" s="26" t="s">
        <v>245</v>
      </c>
      <c r="C64" s="26" t="s">
        <v>422</v>
      </c>
      <c r="D64" s="26" t="s">
        <v>423</v>
      </c>
      <c r="E64" s="26" t="s">
        <v>424</v>
      </c>
      <c r="F64" s="26" t="s">
        <v>425</v>
      </c>
      <c r="G64" s="26" t="s">
        <v>434</v>
      </c>
      <c r="H64" s="26" t="s">
        <v>435</v>
      </c>
      <c r="I64" s="26" t="s">
        <v>436</v>
      </c>
      <c r="J64" s="26" t="s">
        <v>437</v>
      </c>
      <c r="K64" s="26" t="s">
        <v>7</v>
      </c>
      <c r="L64" s="26" t="s">
        <v>7</v>
      </c>
      <c r="M64" s="26" t="s">
        <v>7</v>
      </c>
      <c r="N64" s="28">
        <v>45017</v>
      </c>
      <c r="O64" s="28">
        <v>45260</v>
      </c>
      <c r="P64" s="28" t="s">
        <v>57</v>
      </c>
      <c r="Q64" s="28" t="s">
        <v>429</v>
      </c>
      <c r="R64" s="28" t="s">
        <v>306</v>
      </c>
      <c r="S64" s="28" t="s">
        <v>307</v>
      </c>
      <c r="T64" s="26" t="s">
        <v>430</v>
      </c>
      <c r="U64" s="26" t="s">
        <v>182</v>
      </c>
      <c r="V64" s="26" t="s">
        <v>182</v>
      </c>
      <c r="W64" s="26" t="s">
        <v>182</v>
      </c>
      <c r="X64" s="26" t="s">
        <v>182</v>
      </c>
      <c r="Y64" s="26" t="s">
        <v>182</v>
      </c>
      <c r="Z64" s="29">
        <v>0.25</v>
      </c>
      <c r="AA64" s="29">
        <f t="shared" si="0"/>
        <v>0.25</v>
      </c>
      <c r="AB64" s="29"/>
      <c r="AC64" s="29">
        <v>0.33</v>
      </c>
      <c r="AD64" s="29">
        <v>0.33</v>
      </c>
      <c r="AE64" s="29">
        <v>0.34</v>
      </c>
      <c r="AF64" s="30"/>
      <c r="AG64" s="30"/>
      <c r="AH64" s="30"/>
      <c r="AI64" s="30"/>
      <c r="AJ64" s="31"/>
      <c r="AK64" s="32"/>
      <c r="AL64" s="32"/>
      <c r="AM64" s="32"/>
      <c r="AN64" s="32"/>
      <c r="AO64" s="32"/>
      <c r="AP64" s="68"/>
      <c r="AQ64" s="68"/>
      <c r="AR64" s="68"/>
      <c r="AS64" s="68"/>
      <c r="AT64" s="69"/>
      <c r="AU64" s="33"/>
      <c r="AV64" s="33"/>
      <c r="AW64" s="33"/>
      <c r="AX64" s="33"/>
      <c r="AY64" s="34"/>
      <c r="AZ64" s="42">
        <f t="shared" si="8"/>
        <v>0</v>
      </c>
      <c r="BA64" s="43">
        <f t="shared" si="9"/>
        <v>0</v>
      </c>
      <c r="BB64" s="44" t="str">
        <f t="shared" si="4"/>
        <v>SIN AVANCE</v>
      </c>
      <c r="BC64" s="46">
        <f t="shared" si="10"/>
        <v>30</v>
      </c>
      <c r="BD64" s="45" t="str">
        <f t="shared" si="5"/>
        <v>CON TIEMPO</v>
      </c>
      <c r="BE64" s="75"/>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row>
    <row r="65" spans="1:132" customFormat="1" ht="76.5" customHeight="1" thickBot="1" x14ac:dyDescent="0.3">
      <c r="A65" s="27">
        <v>54</v>
      </c>
      <c r="B65" s="26" t="s">
        <v>245</v>
      </c>
      <c r="C65" s="26" t="s">
        <v>422</v>
      </c>
      <c r="D65" s="26" t="s">
        <v>423</v>
      </c>
      <c r="E65" s="26" t="s">
        <v>424</v>
      </c>
      <c r="F65" s="26" t="s">
        <v>425</v>
      </c>
      <c r="G65" s="26" t="s">
        <v>438</v>
      </c>
      <c r="H65" s="26" t="s">
        <v>439</v>
      </c>
      <c r="I65" s="26" t="s">
        <v>440</v>
      </c>
      <c r="J65" s="26" t="s">
        <v>441</v>
      </c>
      <c r="K65" s="26" t="s">
        <v>7</v>
      </c>
      <c r="L65" s="26" t="s">
        <v>7</v>
      </c>
      <c r="M65" s="26" t="s">
        <v>7</v>
      </c>
      <c r="N65" s="28">
        <v>45017</v>
      </c>
      <c r="O65" s="28">
        <v>45198</v>
      </c>
      <c r="P65" s="28" t="s">
        <v>57</v>
      </c>
      <c r="Q65" s="28" t="s">
        <v>429</v>
      </c>
      <c r="R65" s="28" t="s">
        <v>306</v>
      </c>
      <c r="S65" s="28" t="s">
        <v>307</v>
      </c>
      <c r="T65" s="26" t="s">
        <v>430</v>
      </c>
      <c r="U65" s="26" t="s">
        <v>182</v>
      </c>
      <c r="V65" s="26" t="s">
        <v>182</v>
      </c>
      <c r="W65" s="26" t="s">
        <v>182</v>
      </c>
      <c r="X65" s="26" t="s">
        <v>182</v>
      </c>
      <c r="Y65" s="26" t="s">
        <v>182</v>
      </c>
      <c r="Z65" s="29">
        <v>0.25</v>
      </c>
      <c r="AA65" s="29">
        <f t="shared" si="0"/>
        <v>0.25</v>
      </c>
      <c r="AB65" s="29">
        <v>0</v>
      </c>
      <c r="AC65" s="29">
        <v>0.5</v>
      </c>
      <c r="AD65" s="29">
        <v>0.5</v>
      </c>
      <c r="AE65" s="29">
        <v>0</v>
      </c>
      <c r="AF65" s="30"/>
      <c r="AG65" s="30"/>
      <c r="AH65" s="30"/>
      <c r="AI65" s="30"/>
      <c r="AJ65" s="31"/>
      <c r="AK65" s="32"/>
      <c r="AL65" s="32"/>
      <c r="AM65" s="32"/>
      <c r="AN65" s="32"/>
      <c r="AO65" s="32"/>
      <c r="AP65" s="68"/>
      <c r="AQ65" s="68"/>
      <c r="AR65" s="68"/>
      <c r="AS65" s="68"/>
      <c r="AT65" s="69"/>
      <c r="AU65" s="33"/>
      <c r="AV65" s="33"/>
      <c r="AW65" s="33"/>
      <c r="AX65" s="33"/>
      <c r="AY65" s="34"/>
      <c r="AZ65" s="42">
        <f t="shared" si="8"/>
        <v>0</v>
      </c>
      <c r="BA65" s="43">
        <f t="shared" si="9"/>
        <v>0</v>
      </c>
      <c r="BB65" s="44" t="str">
        <f t="shared" si="4"/>
        <v>SIN AVANCE</v>
      </c>
      <c r="BC65" s="46">
        <f t="shared" si="10"/>
        <v>-32</v>
      </c>
      <c r="BD65" s="45" t="str">
        <f t="shared" si="5"/>
        <v>VENCIDO</v>
      </c>
      <c r="BE65" s="75"/>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row>
    <row r="66" spans="1:132" customFormat="1" ht="76.5" customHeight="1" thickBot="1" x14ac:dyDescent="0.3">
      <c r="A66" s="27">
        <v>55</v>
      </c>
      <c r="B66" s="26" t="s">
        <v>220</v>
      </c>
      <c r="C66" s="26" t="s">
        <v>221</v>
      </c>
      <c r="D66" s="26" t="s">
        <v>222</v>
      </c>
      <c r="E66" s="26" t="s">
        <v>223</v>
      </c>
      <c r="F66" s="26" t="s">
        <v>224</v>
      </c>
      <c r="G66" s="26" t="s">
        <v>442</v>
      </c>
      <c r="H66" s="26" t="s">
        <v>226</v>
      </c>
      <c r="I66" s="26" t="s">
        <v>443</v>
      </c>
      <c r="J66" s="26" t="s">
        <v>228</v>
      </c>
      <c r="K66" s="26" t="s">
        <v>7</v>
      </c>
      <c r="L66" s="26" t="s">
        <v>7</v>
      </c>
      <c r="M66" s="26" t="s">
        <v>7</v>
      </c>
      <c r="N66" s="28">
        <v>45047</v>
      </c>
      <c r="O66" s="28">
        <v>45291</v>
      </c>
      <c r="P66" s="28" t="s">
        <v>57</v>
      </c>
      <c r="Q66" s="28" t="s">
        <v>429</v>
      </c>
      <c r="R66" s="28" t="s">
        <v>306</v>
      </c>
      <c r="S66" s="28" t="s">
        <v>307</v>
      </c>
      <c r="T66" s="26" t="s">
        <v>430</v>
      </c>
      <c r="U66" s="26" t="s">
        <v>182</v>
      </c>
      <c r="V66" s="26" t="s">
        <v>182</v>
      </c>
      <c r="W66" s="26" t="s">
        <v>182</v>
      </c>
      <c r="X66" s="26" t="s">
        <v>182</v>
      </c>
      <c r="Y66" s="26" t="s">
        <v>182</v>
      </c>
      <c r="Z66" s="35">
        <v>1</v>
      </c>
      <c r="AA66" s="29">
        <f t="shared" si="0"/>
        <v>1</v>
      </c>
      <c r="AB66" s="29">
        <v>0</v>
      </c>
      <c r="AC66" s="35">
        <v>0.33</v>
      </c>
      <c r="AD66" s="35">
        <v>0.33</v>
      </c>
      <c r="AE66" s="35">
        <v>0.34</v>
      </c>
      <c r="AF66" s="30"/>
      <c r="AG66" s="30"/>
      <c r="AH66" s="30"/>
      <c r="AI66" s="30"/>
      <c r="AJ66" s="31"/>
      <c r="AK66" s="32"/>
      <c r="AL66" s="32"/>
      <c r="AM66" s="32"/>
      <c r="AN66" s="32"/>
      <c r="AO66" s="32"/>
      <c r="AP66" s="68"/>
      <c r="AQ66" s="68"/>
      <c r="AR66" s="68"/>
      <c r="AS66" s="68"/>
      <c r="AT66" s="69"/>
      <c r="AU66" s="33"/>
      <c r="AV66" s="33"/>
      <c r="AW66" s="33"/>
      <c r="AX66" s="33"/>
      <c r="AY66" s="34"/>
      <c r="AZ66" s="42">
        <f t="shared" si="8"/>
        <v>0</v>
      </c>
      <c r="BA66" s="43">
        <f t="shared" si="9"/>
        <v>0</v>
      </c>
      <c r="BB66" s="44" t="str">
        <f t="shared" si="4"/>
        <v>SIN AVANCE</v>
      </c>
      <c r="BC66" s="46">
        <f t="shared" si="10"/>
        <v>61</v>
      </c>
      <c r="BD66" s="45" t="str">
        <f t="shared" si="5"/>
        <v>CON TIEMPO</v>
      </c>
      <c r="BE66" s="43">
        <f>AZ66</f>
        <v>0</v>
      </c>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row>
    <row r="67" spans="1:132" s="6" customFormat="1" ht="76.5" customHeight="1" thickBot="1" x14ac:dyDescent="0.3">
      <c r="A67" s="27">
        <v>56</v>
      </c>
      <c r="B67" s="26" t="s">
        <v>245</v>
      </c>
      <c r="C67" s="26" t="s">
        <v>444</v>
      </c>
      <c r="D67" s="26" t="s">
        <v>445</v>
      </c>
      <c r="E67" s="26" t="s">
        <v>446</v>
      </c>
      <c r="F67" s="26" t="s">
        <v>447</v>
      </c>
      <c r="G67" s="26" t="s">
        <v>448</v>
      </c>
      <c r="H67" s="26" t="s">
        <v>449</v>
      </c>
      <c r="I67" s="26" t="s">
        <v>450</v>
      </c>
      <c r="J67" s="26" t="s">
        <v>451</v>
      </c>
      <c r="K67" s="26" t="s">
        <v>7</v>
      </c>
      <c r="L67" s="26" t="s">
        <v>7</v>
      </c>
      <c r="M67" s="26" t="s">
        <v>7</v>
      </c>
      <c r="N67" s="28">
        <v>44958</v>
      </c>
      <c r="O67" s="28">
        <v>45199</v>
      </c>
      <c r="P67" s="28" t="s">
        <v>452</v>
      </c>
      <c r="Q67" s="28" t="s">
        <v>453</v>
      </c>
      <c r="R67" s="28" t="s">
        <v>306</v>
      </c>
      <c r="S67" s="28" t="s">
        <v>307</v>
      </c>
      <c r="T67" s="26" t="s">
        <v>430</v>
      </c>
      <c r="U67" s="26" t="s">
        <v>182</v>
      </c>
      <c r="V67" s="26" t="s">
        <v>182</v>
      </c>
      <c r="W67" s="26" t="s">
        <v>182</v>
      </c>
      <c r="X67" s="26" t="s">
        <v>182</v>
      </c>
      <c r="Y67" s="26" t="s">
        <v>182</v>
      </c>
      <c r="Z67" s="29">
        <v>0.1</v>
      </c>
      <c r="AA67" s="29">
        <f t="shared" si="0"/>
        <v>9.9990000000000009E-2</v>
      </c>
      <c r="AB67" s="29">
        <v>0.33329999999999999</v>
      </c>
      <c r="AC67" s="29">
        <v>0.33329999999999999</v>
      </c>
      <c r="AD67" s="29">
        <v>0.33329999999999999</v>
      </c>
      <c r="AE67" s="29">
        <v>0</v>
      </c>
      <c r="AF67" s="30"/>
      <c r="AG67" s="30"/>
      <c r="AH67" s="30"/>
      <c r="AI67" s="30"/>
      <c r="AJ67" s="31"/>
      <c r="AK67" s="32"/>
      <c r="AL67" s="32"/>
      <c r="AM67" s="32"/>
      <c r="AN67" s="32"/>
      <c r="AO67" s="32"/>
      <c r="AP67" s="68"/>
      <c r="AQ67" s="68"/>
      <c r="AR67" s="68"/>
      <c r="AS67" s="68"/>
      <c r="AT67" s="69"/>
      <c r="AU67" s="33"/>
      <c r="AV67" s="33"/>
      <c r="AW67" s="33"/>
      <c r="AX67" s="33"/>
      <c r="AY67" s="34"/>
      <c r="AZ67" s="42">
        <f t="shared" si="8"/>
        <v>0</v>
      </c>
      <c r="BA67" s="43">
        <f t="shared" si="9"/>
        <v>0</v>
      </c>
      <c r="BB67" s="44" t="str">
        <f t="shared" si="4"/>
        <v>SIN AVANCE</v>
      </c>
      <c r="BC67" s="46">
        <f t="shared" si="10"/>
        <v>-31</v>
      </c>
      <c r="BD67" s="45" t="str">
        <f t="shared" si="5"/>
        <v>VENCIDO</v>
      </c>
      <c r="BE67" s="75">
        <f>SUM(AZ67:AZ76)</f>
        <v>0</v>
      </c>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5"/>
    </row>
    <row r="68" spans="1:132" s="6" customFormat="1" ht="76.5" customHeight="1" thickBot="1" x14ac:dyDescent="0.3">
      <c r="A68" s="27">
        <v>57</v>
      </c>
      <c r="B68" s="26" t="s">
        <v>245</v>
      </c>
      <c r="C68" s="26" t="s">
        <v>444</v>
      </c>
      <c r="D68" s="26" t="s">
        <v>445</v>
      </c>
      <c r="E68" s="26" t="s">
        <v>446</v>
      </c>
      <c r="F68" s="26" t="s">
        <v>447</v>
      </c>
      <c r="G68" s="26" t="s">
        <v>454</v>
      </c>
      <c r="H68" s="26" t="s">
        <v>455</v>
      </c>
      <c r="I68" s="26" t="s">
        <v>456</v>
      </c>
      <c r="J68" s="26" t="s">
        <v>457</v>
      </c>
      <c r="K68" s="26" t="s">
        <v>7</v>
      </c>
      <c r="L68" s="26" t="s">
        <v>7</v>
      </c>
      <c r="M68" s="26" t="s">
        <v>7</v>
      </c>
      <c r="N68" s="28">
        <v>44928</v>
      </c>
      <c r="O68" s="28">
        <v>45199</v>
      </c>
      <c r="P68" s="28" t="s">
        <v>452</v>
      </c>
      <c r="Q68" s="28" t="s">
        <v>453</v>
      </c>
      <c r="R68" s="28" t="s">
        <v>306</v>
      </c>
      <c r="S68" s="28" t="s">
        <v>307</v>
      </c>
      <c r="T68" s="26" t="s">
        <v>430</v>
      </c>
      <c r="U68" s="26" t="s">
        <v>182</v>
      </c>
      <c r="V68" s="26" t="s">
        <v>182</v>
      </c>
      <c r="W68" s="26" t="s">
        <v>182</v>
      </c>
      <c r="X68" s="26" t="s">
        <v>182</v>
      </c>
      <c r="Y68" s="26" t="s">
        <v>182</v>
      </c>
      <c r="Z68" s="29">
        <v>0.1</v>
      </c>
      <c r="AA68" s="29">
        <f t="shared" si="0"/>
        <v>9.9990000000000009E-2</v>
      </c>
      <c r="AB68" s="29">
        <v>0.33329999999999999</v>
      </c>
      <c r="AC68" s="29">
        <v>0.33329999999999999</v>
      </c>
      <c r="AD68" s="29">
        <v>0.33329999999999999</v>
      </c>
      <c r="AE68" s="29">
        <v>0</v>
      </c>
      <c r="AF68" s="30"/>
      <c r="AG68" s="30"/>
      <c r="AH68" s="30"/>
      <c r="AI68" s="30"/>
      <c r="AJ68" s="31"/>
      <c r="AK68" s="32"/>
      <c r="AL68" s="32"/>
      <c r="AM68" s="32"/>
      <c r="AN68" s="32"/>
      <c r="AO68" s="32"/>
      <c r="AP68" s="68"/>
      <c r="AQ68" s="68"/>
      <c r="AR68" s="68"/>
      <c r="AS68" s="68"/>
      <c r="AT68" s="69"/>
      <c r="AU68" s="33"/>
      <c r="AV68" s="33"/>
      <c r="AW68" s="33"/>
      <c r="AX68" s="33"/>
      <c r="AY68" s="34"/>
      <c r="AZ68" s="42">
        <f t="shared" si="8"/>
        <v>0</v>
      </c>
      <c r="BA68" s="43">
        <f t="shared" si="9"/>
        <v>0</v>
      </c>
      <c r="BB68" s="44" t="str">
        <f t="shared" si="4"/>
        <v>SIN AVANCE</v>
      </c>
      <c r="BC68" s="46">
        <f t="shared" si="10"/>
        <v>-31</v>
      </c>
      <c r="BD68" s="45" t="str">
        <f t="shared" si="5"/>
        <v>VENCIDO</v>
      </c>
      <c r="BE68" s="75"/>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5"/>
    </row>
    <row r="69" spans="1:132" s="6" customFormat="1" ht="76.5" customHeight="1" thickBot="1" x14ac:dyDescent="0.3">
      <c r="A69" s="27">
        <v>58</v>
      </c>
      <c r="B69" s="26" t="s">
        <v>245</v>
      </c>
      <c r="C69" s="26" t="s">
        <v>444</v>
      </c>
      <c r="D69" s="26" t="s">
        <v>445</v>
      </c>
      <c r="E69" s="26" t="s">
        <v>446</v>
      </c>
      <c r="F69" s="26" t="s">
        <v>447</v>
      </c>
      <c r="G69" s="26" t="s">
        <v>458</v>
      </c>
      <c r="H69" s="26" t="s">
        <v>459</v>
      </c>
      <c r="I69" s="26">
        <v>1</v>
      </c>
      <c r="J69" s="26" t="s">
        <v>460</v>
      </c>
      <c r="K69" s="26" t="s">
        <v>7</v>
      </c>
      <c r="L69" s="26" t="s">
        <v>7</v>
      </c>
      <c r="M69" s="26" t="s">
        <v>7</v>
      </c>
      <c r="N69" s="28">
        <v>44958</v>
      </c>
      <c r="O69" s="28">
        <v>45199</v>
      </c>
      <c r="P69" s="28" t="s">
        <v>452</v>
      </c>
      <c r="Q69" s="28" t="s">
        <v>453</v>
      </c>
      <c r="R69" s="28" t="s">
        <v>306</v>
      </c>
      <c r="S69" s="28" t="s">
        <v>307</v>
      </c>
      <c r="T69" s="26" t="s">
        <v>430</v>
      </c>
      <c r="U69" s="26" t="s">
        <v>182</v>
      </c>
      <c r="V69" s="26" t="s">
        <v>182</v>
      </c>
      <c r="W69" s="26" t="s">
        <v>182</v>
      </c>
      <c r="X69" s="26" t="s">
        <v>182</v>
      </c>
      <c r="Y69" s="26" t="s">
        <v>182</v>
      </c>
      <c r="Z69" s="29">
        <v>0.1</v>
      </c>
      <c r="AA69" s="29">
        <f t="shared" si="0"/>
        <v>0.1</v>
      </c>
      <c r="AB69" s="29">
        <v>0.3</v>
      </c>
      <c r="AC69" s="29">
        <v>0.3</v>
      </c>
      <c r="AD69" s="29">
        <v>0.4</v>
      </c>
      <c r="AE69" s="29">
        <v>0</v>
      </c>
      <c r="AF69" s="30"/>
      <c r="AG69" s="30"/>
      <c r="AH69" s="30"/>
      <c r="AI69" s="30"/>
      <c r="AJ69" s="31"/>
      <c r="AK69" s="32"/>
      <c r="AL69" s="32"/>
      <c r="AM69" s="32"/>
      <c r="AN69" s="32"/>
      <c r="AO69" s="32"/>
      <c r="AP69" s="68"/>
      <c r="AQ69" s="68"/>
      <c r="AR69" s="68"/>
      <c r="AS69" s="68"/>
      <c r="AT69" s="69"/>
      <c r="AU69" s="33"/>
      <c r="AV69" s="33"/>
      <c r="AW69" s="33"/>
      <c r="AX69" s="33"/>
      <c r="AY69" s="34"/>
      <c r="AZ69" s="42">
        <f t="shared" si="8"/>
        <v>0</v>
      </c>
      <c r="BA69" s="43">
        <f t="shared" si="9"/>
        <v>0</v>
      </c>
      <c r="BB69" s="44" t="str">
        <f t="shared" si="4"/>
        <v>SIN AVANCE</v>
      </c>
      <c r="BC69" s="46">
        <f t="shared" si="10"/>
        <v>-31</v>
      </c>
      <c r="BD69" s="45" t="str">
        <f t="shared" si="5"/>
        <v>VENCIDO</v>
      </c>
      <c r="BE69" s="75"/>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5"/>
    </row>
    <row r="70" spans="1:132" s="6" customFormat="1" ht="76.5" customHeight="1" thickBot="1" x14ac:dyDescent="0.3">
      <c r="A70" s="27">
        <v>59</v>
      </c>
      <c r="B70" s="26" t="s">
        <v>245</v>
      </c>
      <c r="C70" s="26" t="s">
        <v>444</v>
      </c>
      <c r="D70" s="26" t="s">
        <v>445</v>
      </c>
      <c r="E70" s="26" t="s">
        <v>446</v>
      </c>
      <c r="F70" s="26" t="s">
        <v>447</v>
      </c>
      <c r="G70" s="26" t="s">
        <v>461</v>
      </c>
      <c r="H70" s="26" t="s">
        <v>462</v>
      </c>
      <c r="I70" s="26" t="s">
        <v>463</v>
      </c>
      <c r="J70" s="26" t="s">
        <v>464</v>
      </c>
      <c r="K70" s="26" t="s">
        <v>7</v>
      </c>
      <c r="L70" s="26" t="s">
        <v>7</v>
      </c>
      <c r="M70" s="26" t="s">
        <v>7</v>
      </c>
      <c r="N70" s="28">
        <v>45200</v>
      </c>
      <c r="O70" s="28">
        <v>45280</v>
      </c>
      <c r="P70" s="28" t="s">
        <v>452</v>
      </c>
      <c r="Q70" s="28" t="s">
        <v>453</v>
      </c>
      <c r="R70" s="28" t="s">
        <v>306</v>
      </c>
      <c r="S70" s="28" t="s">
        <v>307</v>
      </c>
      <c r="T70" s="26" t="s">
        <v>430</v>
      </c>
      <c r="U70" s="26" t="s">
        <v>182</v>
      </c>
      <c r="V70" s="26" t="s">
        <v>182</v>
      </c>
      <c r="W70" s="26" t="s">
        <v>182</v>
      </c>
      <c r="X70" s="26" t="s">
        <v>182</v>
      </c>
      <c r="Y70" s="26" t="s">
        <v>182</v>
      </c>
      <c r="Z70" s="29">
        <v>0.1</v>
      </c>
      <c r="AA70" s="29">
        <f t="shared" si="0"/>
        <v>0.1</v>
      </c>
      <c r="AB70" s="29">
        <v>0</v>
      </c>
      <c r="AC70" s="29">
        <v>0</v>
      </c>
      <c r="AD70" s="29">
        <v>0</v>
      </c>
      <c r="AE70" s="29">
        <v>1</v>
      </c>
      <c r="AF70" s="30"/>
      <c r="AG70" s="30"/>
      <c r="AH70" s="30"/>
      <c r="AI70" s="30"/>
      <c r="AJ70" s="31"/>
      <c r="AK70" s="32"/>
      <c r="AL70" s="32"/>
      <c r="AM70" s="32"/>
      <c r="AN70" s="32"/>
      <c r="AO70" s="32"/>
      <c r="AP70" s="68"/>
      <c r="AQ70" s="68"/>
      <c r="AR70" s="68"/>
      <c r="AS70" s="68"/>
      <c r="AT70" s="69"/>
      <c r="AU70" s="33"/>
      <c r="AV70" s="33"/>
      <c r="AW70" s="33"/>
      <c r="AX70" s="33"/>
      <c r="AY70" s="34"/>
      <c r="AZ70" s="42">
        <f t="shared" si="8"/>
        <v>0</v>
      </c>
      <c r="BA70" s="43">
        <f t="shared" si="9"/>
        <v>0</v>
      </c>
      <c r="BB70" s="44" t="str">
        <f t="shared" si="4"/>
        <v>SIN AVANCE</v>
      </c>
      <c r="BC70" s="46">
        <f t="shared" si="10"/>
        <v>50</v>
      </c>
      <c r="BD70" s="45" t="str">
        <f t="shared" si="5"/>
        <v>CON TIEMPO</v>
      </c>
      <c r="BE70" s="75"/>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5"/>
    </row>
    <row r="71" spans="1:132" s="6" customFormat="1" ht="76.5" customHeight="1" thickBot="1" x14ac:dyDescent="0.3">
      <c r="A71" s="27">
        <v>60</v>
      </c>
      <c r="B71" s="26" t="s">
        <v>245</v>
      </c>
      <c r="C71" s="26" t="s">
        <v>444</v>
      </c>
      <c r="D71" s="26" t="s">
        <v>445</v>
      </c>
      <c r="E71" s="26" t="s">
        <v>446</v>
      </c>
      <c r="F71" s="26" t="s">
        <v>447</v>
      </c>
      <c r="G71" s="26" t="s">
        <v>465</v>
      </c>
      <c r="H71" s="26" t="s">
        <v>466</v>
      </c>
      <c r="I71" s="26" t="s">
        <v>467</v>
      </c>
      <c r="J71" s="26" t="s">
        <v>468</v>
      </c>
      <c r="K71" s="26" t="s">
        <v>7</v>
      </c>
      <c r="L71" s="26" t="s">
        <v>7</v>
      </c>
      <c r="M71" s="26" t="s">
        <v>7</v>
      </c>
      <c r="N71" s="28">
        <v>44958</v>
      </c>
      <c r="O71" s="28">
        <v>45107</v>
      </c>
      <c r="P71" s="28" t="s">
        <v>452</v>
      </c>
      <c r="Q71" s="28" t="s">
        <v>453</v>
      </c>
      <c r="R71" s="28" t="s">
        <v>306</v>
      </c>
      <c r="S71" s="28" t="s">
        <v>307</v>
      </c>
      <c r="T71" s="26" t="s">
        <v>430</v>
      </c>
      <c r="U71" s="26" t="s">
        <v>182</v>
      </c>
      <c r="V71" s="26" t="s">
        <v>182</v>
      </c>
      <c r="W71" s="26" t="s">
        <v>182</v>
      </c>
      <c r="X71" s="26" t="s">
        <v>182</v>
      </c>
      <c r="Y71" s="26" t="s">
        <v>182</v>
      </c>
      <c r="Z71" s="29">
        <v>0.1</v>
      </c>
      <c r="AA71" s="29">
        <f t="shared" si="0"/>
        <v>0.1</v>
      </c>
      <c r="AB71" s="29">
        <v>0.5</v>
      </c>
      <c r="AC71" s="29">
        <v>0.5</v>
      </c>
      <c r="AD71" s="29">
        <v>0</v>
      </c>
      <c r="AE71" s="29">
        <v>0</v>
      </c>
      <c r="AF71" s="30"/>
      <c r="AG71" s="30"/>
      <c r="AH71" s="30"/>
      <c r="AI71" s="30"/>
      <c r="AJ71" s="31"/>
      <c r="AK71" s="32"/>
      <c r="AL71" s="32"/>
      <c r="AM71" s="32"/>
      <c r="AN71" s="32"/>
      <c r="AO71" s="32"/>
      <c r="AP71" s="68"/>
      <c r="AQ71" s="68"/>
      <c r="AR71" s="68"/>
      <c r="AS71" s="68"/>
      <c r="AT71" s="69"/>
      <c r="AU71" s="33"/>
      <c r="AV71" s="33"/>
      <c r="AW71" s="33"/>
      <c r="AX71" s="33"/>
      <c r="AY71" s="34"/>
      <c r="AZ71" s="42">
        <f t="shared" si="8"/>
        <v>0</v>
      </c>
      <c r="BA71" s="43">
        <f t="shared" si="9"/>
        <v>0</v>
      </c>
      <c r="BB71" s="44" t="str">
        <f t="shared" si="4"/>
        <v>SIN AVANCE</v>
      </c>
      <c r="BC71" s="46">
        <f t="shared" si="10"/>
        <v>-123</v>
      </c>
      <c r="BD71" s="45" t="str">
        <f t="shared" si="5"/>
        <v>VENCIDO</v>
      </c>
      <c r="BE71" s="75"/>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5"/>
    </row>
    <row r="72" spans="1:132" s="6" customFormat="1" ht="76.5" customHeight="1" thickBot="1" x14ac:dyDescent="0.3">
      <c r="A72" s="27">
        <v>61</v>
      </c>
      <c r="B72" s="26" t="s">
        <v>245</v>
      </c>
      <c r="C72" s="26" t="s">
        <v>444</v>
      </c>
      <c r="D72" s="26" t="s">
        <v>445</v>
      </c>
      <c r="E72" s="26" t="s">
        <v>446</v>
      </c>
      <c r="F72" s="26" t="s">
        <v>447</v>
      </c>
      <c r="G72" s="26" t="s">
        <v>469</v>
      </c>
      <c r="H72" s="26" t="s">
        <v>470</v>
      </c>
      <c r="I72" s="26">
        <v>1</v>
      </c>
      <c r="J72" s="26" t="s">
        <v>471</v>
      </c>
      <c r="K72" s="26" t="s">
        <v>7</v>
      </c>
      <c r="L72" s="26" t="s">
        <v>7</v>
      </c>
      <c r="M72" s="26" t="s">
        <v>7</v>
      </c>
      <c r="N72" s="28">
        <v>44958</v>
      </c>
      <c r="O72" s="28">
        <v>45290</v>
      </c>
      <c r="P72" s="28" t="s">
        <v>452</v>
      </c>
      <c r="Q72" s="28" t="s">
        <v>453</v>
      </c>
      <c r="R72" s="28" t="s">
        <v>306</v>
      </c>
      <c r="S72" s="28" t="s">
        <v>307</v>
      </c>
      <c r="T72" s="26" t="s">
        <v>430</v>
      </c>
      <c r="U72" s="26" t="s">
        <v>182</v>
      </c>
      <c r="V72" s="26" t="s">
        <v>182</v>
      </c>
      <c r="W72" s="26" t="s">
        <v>182</v>
      </c>
      <c r="X72" s="26" t="s">
        <v>182</v>
      </c>
      <c r="Y72" s="26" t="s">
        <v>182</v>
      </c>
      <c r="Z72" s="29">
        <v>0.1</v>
      </c>
      <c r="AA72" s="29">
        <f t="shared" si="0"/>
        <v>0.10000000000000003</v>
      </c>
      <c r="AB72" s="29">
        <v>0.2</v>
      </c>
      <c r="AC72" s="29">
        <v>0.4</v>
      </c>
      <c r="AD72" s="29">
        <v>0.3</v>
      </c>
      <c r="AE72" s="29">
        <v>0.1</v>
      </c>
      <c r="AF72" s="30"/>
      <c r="AG72" s="30"/>
      <c r="AH72" s="30"/>
      <c r="AI72" s="30"/>
      <c r="AJ72" s="31"/>
      <c r="AK72" s="32"/>
      <c r="AL72" s="32"/>
      <c r="AM72" s="32"/>
      <c r="AN72" s="32"/>
      <c r="AO72" s="32"/>
      <c r="AP72" s="68"/>
      <c r="AQ72" s="68"/>
      <c r="AR72" s="68"/>
      <c r="AS72" s="68"/>
      <c r="AT72" s="69"/>
      <c r="AU72" s="33"/>
      <c r="AV72" s="33"/>
      <c r="AW72" s="33"/>
      <c r="AX72" s="33"/>
      <c r="AY72" s="34"/>
      <c r="AZ72" s="42">
        <f t="shared" si="8"/>
        <v>0</v>
      </c>
      <c r="BA72" s="43">
        <f t="shared" si="9"/>
        <v>0</v>
      </c>
      <c r="BB72" s="44" t="str">
        <f t="shared" si="4"/>
        <v>SIN AVANCE</v>
      </c>
      <c r="BC72" s="46">
        <f t="shared" si="10"/>
        <v>60</v>
      </c>
      <c r="BD72" s="45" t="str">
        <f t="shared" si="5"/>
        <v>CON TIEMPO</v>
      </c>
      <c r="BE72" s="75"/>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5"/>
    </row>
    <row r="73" spans="1:132" s="6" customFormat="1" ht="76.5" customHeight="1" thickBot="1" x14ac:dyDescent="0.3">
      <c r="A73" s="27">
        <v>62</v>
      </c>
      <c r="B73" s="26" t="s">
        <v>245</v>
      </c>
      <c r="C73" s="26" t="s">
        <v>444</v>
      </c>
      <c r="D73" s="26" t="s">
        <v>445</v>
      </c>
      <c r="E73" s="26" t="s">
        <v>446</v>
      </c>
      <c r="F73" s="26" t="s">
        <v>447</v>
      </c>
      <c r="G73" s="26" t="s">
        <v>472</v>
      </c>
      <c r="H73" s="26" t="s">
        <v>473</v>
      </c>
      <c r="I73" s="26" t="s">
        <v>474</v>
      </c>
      <c r="J73" s="26" t="s">
        <v>475</v>
      </c>
      <c r="K73" s="26" t="s">
        <v>7</v>
      </c>
      <c r="L73" s="26" t="s">
        <v>7</v>
      </c>
      <c r="M73" s="26" t="s">
        <v>7</v>
      </c>
      <c r="N73" s="28">
        <v>45108</v>
      </c>
      <c r="O73" s="28">
        <v>45290</v>
      </c>
      <c r="P73" s="28" t="s">
        <v>452</v>
      </c>
      <c r="Q73" s="28" t="s">
        <v>453</v>
      </c>
      <c r="R73" s="28" t="s">
        <v>306</v>
      </c>
      <c r="S73" s="28" t="s">
        <v>307</v>
      </c>
      <c r="T73" s="26" t="s">
        <v>430</v>
      </c>
      <c r="U73" s="26" t="s">
        <v>182</v>
      </c>
      <c r="V73" s="26" t="s">
        <v>182</v>
      </c>
      <c r="W73" s="26" t="s">
        <v>182</v>
      </c>
      <c r="X73" s="26" t="s">
        <v>182</v>
      </c>
      <c r="Y73" s="26" t="s">
        <v>182</v>
      </c>
      <c r="Z73" s="29">
        <v>0.1</v>
      </c>
      <c r="AA73" s="29">
        <f t="shared" si="0"/>
        <v>0.1</v>
      </c>
      <c r="AB73" s="29">
        <v>0</v>
      </c>
      <c r="AC73" s="29">
        <v>0</v>
      </c>
      <c r="AD73" s="29">
        <v>0.6</v>
      </c>
      <c r="AE73" s="29">
        <v>0.4</v>
      </c>
      <c r="AF73" s="30"/>
      <c r="AG73" s="30"/>
      <c r="AH73" s="30"/>
      <c r="AI73" s="30"/>
      <c r="AJ73" s="31"/>
      <c r="AK73" s="32"/>
      <c r="AL73" s="32"/>
      <c r="AM73" s="32"/>
      <c r="AN73" s="32"/>
      <c r="AO73" s="32"/>
      <c r="AP73" s="68"/>
      <c r="AQ73" s="68"/>
      <c r="AR73" s="68"/>
      <c r="AS73" s="68"/>
      <c r="AT73" s="69"/>
      <c r="AU73" s="33"/>
      <c r="AV73" s="33"/>
      <c r="AW73" s="33"/>
      <c r="AX73" s="33"/>
      <c r="AY73" s="34"/>
      <c r="AZ73" s="42">
        <f t="shared" si="8"/>
        <v>0</v>
      </c>
      <c r="BA73" s="43">
        <f t="shared" si="9"/>
        <v>0</v>
      </c>
      <c r="BB73" s="44" t="str">
        <f t="shared" si="4"/>
        <v>SIN AVANCE</v>
      </c>
      <c r="BC73" s="46">
        <f t="shared" si="10"/>
        <v>60</v>
      </c>
      <c r="BD73" s="45" t="str">
        <f t="shared" si="5"/>
        <v>CON TIEMPO</v>
      </c>
      <c r="BE73" s="75"/>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5"/>
    </row>
    <row r="74" spans="1:132" s="6" customFormat="1" ht="76.5" customHeight="1" thickBot="1" x14ac:dyDescent="0.3">
      <c r="A74" s="27">
        <v>63</v>
      </c>
      <c r="B74" s="26" t="s">
        <v>245</v>
      </c>
      <c r="C74" s="26" t="s">
        <v>444</v>
      </c>
      <c r="D74" s="26" t="s">
        <v>445</v>
      </c>
      <c r="E74" s="26" t="s">
        <v>446</v>
      </c>
      <c r="F74" s="26" t="s">
        <v>447</v>
      </c>
      <c r="G74" s="26" t="s">
        <v>476</v>
      </c>
      <c r="H74" s="26" t="s">
        <v>477</v>
      </c>
      <c r="I74" s="26" t="s">
        <v>478</v>
      </c>
      <c r="J74" s="26" t="s">
        <v>479</v>
      </c>
      <c r="K74" s="26" t="s">
        <v>7</v>
      </c>
      <c r="L74" s="26" t="s">
        <v>7</v>
      </c>
      <c r="M74" s="26" t="s">
        <v>7</v>
      </c>
      <c r="N74" s="28">
        <v>44928</v>
      </c>
      <c r="O74" s="28">
        <v>45290</v>
      </c>
      <c r="P74" s="28" t="s">
        <v>452</v>
      </c>
      <c r="Q74" s="28" t="s">
        <v>453</v>
      </c>
      <c r="R74" s="28" t="s">
        <v>306</v>
      </c>
      <c r="S74" s="28" t="s">
        <v>307</v>
      </c>
      <c r="T74" s="26" t="s">
        <v>430</v>
      </c>
      <c r="U74" s="26" t="s">
        <v>182</v>
      </c>
      <c r="V74" s="26" t="s">
        <v>182</v>
      </c>
      <c r="W74" s="26" t="s">
        <v>182</v>
      </c>
      <c r="X74" s="26" t="s">
        <v>182</v>
      </c>
      <c r="Y74" s="26" t="s">
        <v>182</v>
      </c>
      <c r="Z74" s="29">
        <v>0.1</v>
      </c>
      <c r="AA74" s="29">
        <f t="shared" si="0"/>
        <v>0.1</v>
      </c>
      <c r="AB74" s="29">
        <v>0.25</v>
      </c>
      <c r="AC74" s="29">
        <v>0.25</v>
      </c>
      <c r="AD74" s="29">
        <v>0.25</v>
      </c>
      <c r="AE74" s="29">
        <v>0.25</v>
      </c>
      <c r="AF74" s="30"/>
      <c r="AG74" s="30"/>
      <c r="AH74" s="30"/>
      <c r="AI74" s="30"/>
      <c r="AJ74" s="31"/>
      <c r="AK74" s="32"/>
      <c r="AL74" s="32"/>
      <c r="AM74" s="32"/>
      <c r="AN74" s="32"/>
      <c r="AO74" s="32"/>
      <c r="AP74" s="68"/>
      <c r="AQ74" s="68"/>
      <c r="AR74" s="68"/>
      <c r="AS74" s="68"/>
      <c r="AT74" s="69"/>
      <c r="AU74" s="33"/>
      <c r="AV74" s="33"/>
      <c r="AW74" s="33"/>
      <c r="AX74" s="33"/>
      <c r="AY74" s="34"/>
      <c r="AZ74" s="42">
        <f t="shared" si="8"/>
        <v>0</v>
      </c>
      <c r="BA74" s="43">
        <f t="shared" si="9"/>
        <v>0</v>
      </c>
      <c r="BB74" s="44" t="str">
        <f t="shared" si="4"/>
        <v>SIN AVANCE</v>
      </c>
      <c r="BC74" s="46">
        <f t="shared" si="10"/>
        <v>60</v>
      </c>
      <c r="BD74" s="45" t="str">
        <f t="shared" si="5"/>
        <v>CON TIEMPO</v>
      </c>
      <c r="BE74" s="75"/>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5"/>
    </row>
    <row r="75" spans="1:132" s="6" customFormat="1" ht="76.5" customHeight="1" thickBot="1" x14ac:dyDescent="0.3">
      <c r="A75" s="27">
        <v>64</v>
      </c>
      <c r="B75" s="26" t="s">
        <v>245</v>
      </c>
      <c r="C75" s="26" t="s">
        <v>444</v>
      </c>
      <c r="D75" s="26" t="s">
        <v>445</v>
      </c>
      <c r="E75" s="26" t="s">
        <v>446</v>
      </c>
      <c r="F75" s="26" t="s">
        <v>447</v>
      </c>
      <c r="G75" s="26" t="s">
        <v>480</v>
      </c>
      <c r="H75" s="26" t="s">
        <v>481</v>
      </c>
      <c r="I75" s="26" t="s">
        <v>482</v>
      </c>
      <c r="J75" s="26" t="s">
        <v>483</v>
      </c>
      <c r="K75" s="26" t="s">
        <v>7</v>
      </c>
      <c r="L75" s="26" t="s">
        <v>7</v>
      </c>
      <c r="M75" s="26" t="s">
        <v>7</v>
      </c>
      <c r="N75" s="28">
        <v>44958</v>
      </c>
      <c r="O75" s="28">
        <v>45015</v>
      </c>
      <c r="P75" s="28" t="s">
        <v>452</v>
      </c>
      <c r="Q75" s="28" t="s">
        <v>453</v>
      </c>
      <c r="R75" s="28" t="s">
        <v>306</v>
      </c>
      <c r="S75" s="28" t="s">
        <v>307</v>
      </c>
      <c r="T75" s="26" t="s">
        <v>430</v>
      </c>
      <c r="U75" s="26" t="s">
        <v>182</v>
      </c>
      <c r="V75" s="26" t="s">
        <v>182</v>
      </c>
      <c r="W75" s="26" t="s">
        <v>182</v>
      </c>
      <c r="X75" s="26" t="s">
        <v>182</v>
      </c>
      <c r="Y75" s="26" t="s">
        <v>182</v>
      </c>
      <c r="Z75" s="29">
        <v>0.1</v>
      </c>
      <c r="AA75" s="29">
        <f t="shared" si="0"/>
        <v>0.1</v>
      </c>
      <c r="AB75" s="29">
        <v>1</v>
      </c>
      <c r="AC75" s="29">
        <v>0</v>
      </c>
      <c r="AD75" s="29">
        <v>0</v>
      </c>
      <c r="AE75" s="29">
        <v>0</v>
      </c>
      <c r="AF75" s="30"/>
      <c r="AG75" s="30"/>
      <c r="AH75" s="30"/>
      <c r="AI75" s="30"/>
      <c r="AJ75" s="31"/>
      <c r="AK75" s="32"/>
      <c r="AL75" s="32"/>
      <c r="AM75" s="32"/>
      <c r="AN75" s="32"/>
      <c r="AO75" s="32"/>
      <c r="AP75" s="68"/>
      <c r="AQ75" s="68"/>
      <c r="AR75" s="68"/>
      <c r="AS75" s="68"/>
      <c r="AT75" s="69"/>
      <c r="AU75" s="33"/>
      <c r="AV75" s="33"/>
      <c r="AW75" s="33"/>
      <c r="AX75" s="33"/>
      <c r="AY75" s="34"/>
      <c r="AZ75" s="42">
        <f t="shared" si="8"/>
        <v>0</v>
      </c>
      <c r="BA75" s="43">
        <f t="shared" si="9"/>
        <v>0</v>
      </c>
      <c r="BB75" s="44" t="str">
        <f t="shared" si="4"/>
        <v>SIN AVANCE</v>
      </c>
      <c r="BC75" s="45">
        <f t="shared" si="10"/>
        <v>-215</v>
      </c>
      <c r="BD75" s="45" t="str">
        <f t="shared" si="5"/>
        <v>VENCIDO</v>
      </c>
      <c r="BE75" s="75"/>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5"/>
    </row>
    <row r="76" spans="1:132" s="6" customFormat="1" ht="76.5" customHeight="1" thickBot="1" x14ac:dyDescent="0.3">
      <c r="A76" s="27">
        <v>65</v>
      </c>
      <c r="B76" s="26" t="s">
        <v>245</v>
      </c>
      <c r="C76" s="26" t="s">
        <v>444</v>
      </c>
      <c r="D76" s="26" t="s">
        <v>445</v>
      </c>
      <c r="E76" s="26" t="s">
        <v>446</v>
      </c>
      <c r="F76" s="26" t="s">
        <v>447</v>
      </c>
      <c r="G76" s="26" t="s">
        <v>484</v>
      </c>
      <c r="H76" s="26" t="s">
        <v>485</v>
      </c>
      <c r="I76" s="26">
        <v>1</v>
      </c>
      <c r="J76" s="26" t="s">
        <v>486</v>
      </c>
      <c r="K76" s="26" t="s">
        <v>7</v>
      </c>
      <c r="L76" s="26" t="s">
        <v>7</v>
      </c>
      <c r="M76" s="26" t="s">
        <v>7</v>
      </c>
      <c r="N76" s="28">
        <v>44958</v>
      </c>
      <c r="O76" s="28">
        <v>45290</v>
      </c>
      <c r="P76" s="28" t="s">
        <v>452</v>
      </c>
      <c r="Q76" s="28" t="s">
        <v>453</v>
      </c>
      <c r="R76" s="28" t="s">
        <v>306</v>
      </c>
      <c r="S76" s="28" t="s">
        <v>307</v>
      </c>
      <c r="T76" s="26" t="s">
        <v>430</v>
      </c>
      <c r="U76" s="26" t="s">
        <v>182</v>
      </c>
      <c r="V76" s="26" t="s">
        <v>182</v>
      </c>
      <c r="W76" s="26" t="s">
        <v>182</v>
      </c>
      <c r="X76" s="26" t="s">
        <v>182</v>
      </c>
      <c r="Y76" s="26" t="s">
        <v>182</v>
      </c>
      <c r="Z76" s="29">
        <v>0.1</v>
      </c>
      <c r="AA76" s="29">
        <f t="shared" ref="AA76:AA136" si="11">Z76*(AB76+AC76+AD76+AE76)</f>
        <v>0.1</v>
      </c>
      <c r="AB76" s="29">
        <v>0.25</v>
      </c>
      <c r="AC76" s="29">
        <v>0.25</v>
      </c>
      <c r="AD76" s="29">
        <v>0.25</v>
      </c>
      <c r="AE76" s="29">
        <v>0.25</v>
      </c>
      <c r="AF76" s="30"/>
      <c r="AG76" s="30"/>
      <c r="AH76" s="30"/>
      <c r="AI76" s="30"/>
      <c r="AJ76" s="31"/>
      <c r="AK76" s="32"/>
      <c r="AL76" s="32"/>
      <c r="AM76" s="32"/>
      <c r="AN76" s="32"/>
      <c r="AO76" s="32"/>
      <c r="AP76" s="68"/>
      <c r="AQ76" s="68"/>
      <c r="AR76" s="68"/>
      <c r="AS76" s="68"/>
      <c r="AT76" s="69"/>
      <c r="AU76" s="33"/>
      <c r="AV76" s="33"/>
      <c r="AW76" s="33"/>
      <c r="AX76" s="33"/>
      <c r="AY76" s="34"/>
      <c r="AZ76" s="42">
        <f t="shared" ref="AZ76:AZ107" si="12">(AJ76+AO76+AT76+AY76)*Z76</f>
        <v>0</v>
      </c>
      <c r="BA76" s="43">
        <f t="shared" ref="BA76:BA107" si="13">AJ76+AO76+AT76+AY76</f>
        <v>0</v>
      </c>
      <c r="BB76" s="44" t="str">
        <f t="shared" si="4"/>
        <v>SIN AVANCE</v>
      </c>
      <c r="BC76" s="46">
        <f t="shared" ref="BC76:BC107" si="14">(IF(BB76="CUMPLIMIENTO TOTAL","NO APLICA ACCION FINALIZADA",O76-$C$6))</f>
        <v>60</v>
      </c>
      <c r="BD76" s="45" t="str">
        <f t="shared" si="5"/>
        <v>CON TIEMPO</v>
      </c>
      <c r="BE76" s="75"/>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5"/>
    </row>
    <row r="77" spans="1:132" s="6" customFormat="1" ht="76.5" customHeight="1" thickBot="1" x14ac:dyDescent="0.3">
      <c r="A77" s="27">
        <v>66</v>
      </c>
      <c r="B77" s="26" t="s">
        <v>220</v>
      </c>
      <c r="C77" s="26" t="s">
        <v>221</v>
      </c>
      <c r="D77" s="26" t="s">
        <v>222</v>
      </c>
      <c r="E77" s="26" t="s">
        <v>223</v>
      </c>
      <c r="F77" s="26" t="s">
        <v>224</v>
      </c>
      <c r="G77" s="26" t="s">
        <v>487</v>
      </c>
      <c r="H77" s="26" t="s">
        <v>226</v>
      </c>
      <c r="I77" s="26" t="s">
        <v>488</v>
      </c>
      <c r="J77" s="26" t="s">
        <v>228</v>
      </c>
      <c r="K77" s="26" t="s">
        <v>7</v>
      </c>
      <c r="L77" s="26" t="s">
        <v>7</v>
      </c>
      <c r="M77" s="26" t="s">
        <v>7</v>
      </c>
      <c r="N77" s="28">
        <v>45047</v>
      </c>
      <c r="O77" s="28">
        <v>45291</v>
      </c>
      <c r="P77" s="28" t="s">
        <v>452</v>
      </c>
      <c r="Q77" s="28" t="s">
        <v>453</v>
      </c>
      <c r="R77" s="28" t="s">
        <v>306</v>
      </c>
      <c r="S77" s="28" t="s">
        <v>307</v>
      </c>
      <c r="T77" s="26" t="s">
        <v>430</v>
      </c>
      <c r="U77" s="26" t="s">
        <v>182</v>
      </c>
      <c r="V77" s="26" t="s">
        <v>182</v>
      </c>
      <c r="W77" s="26" t="s">
        <v>182</v>
      </c>
      <c r="X77" s="26" t="s">
        <v>182</v>
      </c>
      <c r="Y77" s="26" t="s">
        <v>182</v>
      </c>
      <c r="Z77" s="35">
        <v>1</v>
      </c>
      <c r="AA77" s="29">
        <f t="shared" si="11"/>
        <v>1</v>
      </c>
      <c r="AB77" s="29">
        <v>0</v>
      </c>
      <c r="AC77" s="35">
        <v>0.33</v>
      </c>
      <c r="AD77" s="35">
        <v>0.33</v>
      </c>
      <c r="AE77" s="35">
        <v>0.34</v>
      </c>
      <c r="AF77" s="30"/>
      <c r="AG77" s="30"/>
      <c r="AH77" s="30"/>
      <c r="AI77" s="30"/>
      <c r="AJ77" s="31"/>
      <c r="AK77" s="32"/>
      <c r="AL77" s="32"/>
      <c r="AM77" s="32"/>
      <c r="AN77" s="32"/>
      <c r="AO77" s="32"/>
      <c r="AP77" s="68"/>
      <c r="AQ77" s="68"/>
      <c r="AR77" s="68"/>
      <c r="AS77" s="68"/>
      <c r="AT77" s="69"/>
      <c r="AU77" s="33"/>
      <c r="AV77" s="33"/>
      <c r="AW77" s="33"/>
      <c r="AX77" s="33"/>
      <c r="AY77" s="34"/>
      <c r="AZ77" s="42">
        <f t="shared" si="12"/>
        <v>0</v>
      </c>
      <c r="BA77" s="43">
        <f t="shared" si="13"/>
        <v>0</v>
      </c>
      <c r="BB77" s="44" t="str">
        <f t="shared" ref="BB77:BB139" si="15">IF(BA77&lt;=0%,"SIN AVANCE",IF(BA77&lt;33%,"AVANCE MINIMO",IF(BA77&lt;66%,"AVANCE PARCIAL",IF(BA77&lt;=99.9%,"AVANCE SIGNIFICATIVO",IF(BA77=100%,"CUMPLIMIENTO TOTAL","ERROR")))))</f>
        <v>SIN AVANCE</v>
      </c>
      <c r="BC77" s="46">
        <f t="shared" si="14"/>
        <v>61</v>
      </c>
      <c r="BD77" s="45" t="str">
        <f t="shared" ref="BD77:BD140" si="16">(IF(BB77="CUMPLIMIENTO TOTAL","NO APLICA ACCION FINALIZADA",IF(BC77&lt;=0,"VENCIDO",IF(BC77&lt;=10,"POR VENCER","CON TIEMPO"))))</f>
        <v>CON TIEMPO</v>
      </c>
      <c r="BE77" s="43">
        <f>AZ77</f>
        <v>0</v>
      </c>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5"/>
    </row>
    <row r="78" spans="1:132" customFormat="1" ht="76.5" customHeight="1" thickBot="1" x14ac:dyDescent="0.3">
      <c r="A78" s="27">
        <v>67</v>
      </c>
      <c r="B78" s="26" t="s">
        <v>245</v>
      </c>
      <c r="C78" s="26" t="s">
        <v>444</v>
      </c>
      <c r="D78" s="26" t="s">
        <v>489</v>
      </c>
      <c r="E78" s="26" t="s">
        <v>490</v>
      </c>
      <c r="F78" s="26" t="s">
        <v>491</v>
      </c>
      <c r="G78" s="26" t="s">
        <v>492</v>
      </c>
      <c r="H78" s="26" t="s">
        <v>493</v>
      </c>
      <c r="I78" s="26" t="s">
        <v>494</v>
      </c>
      <c r="J78" s="26" t="s">
        <v>495</v>
      </c>
      <c r="K78" s="26" t="s">
        <v>7</v>
      </c>
      <c r="L78" s="26" t="s">
        <v>7</v>
      </c>
      <c r="M78" s="26" t="s">
        <v>7</v>
      </c>
      <c r="N78" s="28">
        <v>44928</v>
      </c>
      <c r="O78" s="28">
        <v>45290</v>
      </c>
      <c r="P78" s="28" t="s">
        <v>496</v>
      </c>
      <c r="Q78" s="28" t="s">
        <v>497</v>
      </c>
      <c r="R78" s="28" t="s">
        <v>306</v>
      </c>
      <c r="S78" s="28" t="s">
        <v>307</v>
      </c>
      <c r="T78" s="26" t="s">
        <v>498</v>
      </c>
      <c r="U78" s="26" t="s">
        <v>182</v>
      </c>
      <c r="V78" s="26" t="s">
        <v>182</v>
      </c>
      <c r="W78" s="26" t="s">
        <v>182</v>
      </c>
      <c r="X78" s="26" t="s">
        <v>182</v>
      </c>
      <c r="Y78" s="26" t="s">
        <v>182</v>
      </c>
      <c r="Z78" s="29">
        <v>0.2</v>
      </c>
      <c r="AA78" s="29">
        <f t="shared" si="11"/>
        <v>0.2</v>
      </c>
      <c r="AB78" s="29">
        <v>0.25</v>
      </c>
      <c r="AC78" s="29">
        <v>0.25</v>
      </c>
      <c r="AD78" s="29">
        <v>0.25</v>
      </c>
      <c r="AE78" s="29">
        <v>0.25</v>
      </c>
      <c r="AF78" s="30"/>
      <c r="AG78" s="30"/>
      <c r="AH78" s="30"/>
      <c r="AI78" s="30"/>
      <c r="AJ78" s="31"/>
      <c r="AK78" s="32"/>
      <c r="AL78" s="32"/>
      <c r="AM78" s="32"/>
      <c r="AN78" s="32"/>
      <c r="AO78" s="32"/>
      <c r="AP78" s="68"/>
      <c r="AQ78" s="68"/>
      <c r="AR78" s="68"/>
      <c r="AS78" s="68"/>
      <c r="AT78" s="69"/>
      <c r="AU78" s="33"/>
      <c r="AV78" s="33"/>
      <c r="AW78" s="33"/>
      <c r="AX78" s="33"/>
      <c r="AY78" s="34"/>
      <c r="AZ78" s="42">
        <f t="shared" si="12"/>
        <v>0</v>
      </c>
      <c r="BA78" s="43">
        <f t="shared" si="13"/>
        <v>0</v>
      </c>
      <c r="BB78" s="44" t="str">
        <f t="shared" si="15"/>
        <v>SIN AVANCE</v>
      </c>
      <c r="BC78" s="46">
        <f t="shared" si="14"/>
        <v>60</v>
      </c>
      <c r="BD78" s="45" t="str">
        <f t="shared" si="16"/>
        <v>CON TIEMPO</v>
      </c>
      <c r="BE78" s="75">
        <f>SUM(AZ78:AZ81)</f>
        <v>0</v>
      </c>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row>
    <row r="79" spans="1:132" customFormat="1" ht="76.5" customHeight="1" thickBot="1" x14ac:dyDescent="0.3">
      <c r="A79" s="27">
        <v>68</v>
      </c>
      <c r="B79" s="26" t="s">
        <v>245</v>
      </c>
      <c r="C79" s="26" t="s">
        <v>444</v>
      </c>
      <c r="D79" s="26" t="s">
        <v>489</v>
      </c>
      <c r="E79" s="26" t="s">
        <v>490</v>
      </c>
      <c r="F79" s="26" t="s">
        <v>491</v>
      </c>
      <c r="G79" s="26" t="s">
        <v>499</v>
      </c>
      <c r="H79" s="26" t="s">
        <v>500</v>
      </c>
      <c r="I79" s="26">
        <v>1</v>
      </c>
      <c r="J79" s="26" t="s">
        <v>501</v>
      </c>
      <c r="K79" s="26" t="s">
        <v>7</v>
      </c>
      <c r="L79" s="26" t="s">
        <v>7</v>
      </c>
      <c r="M79" s="26" t="s">
        <v>7</v>
      </c>
      <c r="N79" s="28">
        <v>45017</v>
      </c>
      <c r="O79" s="28">
        <v>45199</v>
      </c>
      <c r="P79" s="28" t="s">
        <v>496</v>
      </c>
      <c r="Q79" s="28" t="s">
        <v>497</v>
      </c>
      <c r="R79" s="28" t="s">
        <v>306</v>
      </c>
      <c r="S79" s="28" t="s">
        <v>307</v>
      </c>
      <c r="T79" s="26" t="s">
        <v>498</v>
      </c>
      <c r="U79" s="26" t="s">
        <v>182</v>
      </c>
      <c r="V79" s="26" t="s">
        <v>182</v>
      </c>
      <c r="W79" s="26" t="s">
        <v>182</v>
      </c>
      <c r="X79" s="26" t="s">
        <v>182</v>
      </c>
      <c r="Y79" s="26" t="s">
        <v>182</v>
      </c>
      <c r="Z79" s="29">
        <v>0.2</v>
      </c>
      <c r="AA79" s="29">
        <f t="shared" si="11"/>
        <v>0.2</v>
      </c>
      <c r="AB79" s="29">
        <v>0</v>
      </c>
      <c r="AC79" s="29">
        <v>0.5</v>
      </c>
      <c r="AD79" s="29">
        <v>0.5</v>
      </c>
      <c r="AE79" s="29">
        <v>0</v>
      </c>
      <c r="AF79" s="30"/>
      <c r="AG79" s="30"/>
      <c r="AH79" s="30"/>
      <c r="AI79" s="30"/>
      <c r="AJ79" s="31"/>
      <c r="AK79" s="32"/>
      <c r="AL79" s="32"/>
      <c r="AM79" s="32"/>
      <c r="AN79" s="32"/>
      <c r="AO79" s="32"/>
      <c r="AP79" s="68"/>
      <c r="AQ79" s="68"/>
      <c r="AR79" s="68"/>
      <c r="AS79" s="68"/>
      <c r="AT79" s="69"/>
      <c r="AU79" s="33"/>
      <c r="AV79" s="33"/>
      <c r="AW79" s="33"/>
      <c r="AX79" s="33"/>
      <c r="AY79" s="34"/>
      <c r="AZ79" s="42">
        <f t="shared" si="12"/>
        <v>0</v>
      </c>
      <c r="BA79" s="43">
        <f t="shared" si="13"/>
        <v>0</v>
      </c>
      <c r="BB79" s="44" t="str">
        <f t="shared" si="15"/>
        <v>SIN AVANCE</v>
      </c>
      <c r="BC79" s="46">
        <f t="shared" si="14"/>
        <v>-31</v>
      </c>
      <c r="BD79" s="45" t="str">
        <f t="shared" si="16"/>
        <v>VENCIDO</v>
      </c>
      <c r="BE79" s="75"/>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row>
    <row r="80" spans="1:132" customFormat="1" ht="76.5" customHeight="1" thickBot="1" x14ac:dyDescent="0.3">
      <c r="A80" s="27">
        <v>69</v>
      </c>
      <c r="B80" s="26" t="s">
        <v>245</v>
      </c>
      <c r="C80" s="26" t="s">
        <v>444</v>
      </c>
      <c r="D80" s="26" t="s">
        <v>489</v>
      </c>
      <c r="E80" s="26" t="s">
        <v>490</v>
      </c>
      <c r="F80" s="26" t="s">
        <v>491</v>
      </c>
      <c r="G80" s="26" t="s">
        <v>502</v>
      </c>
      <c r="H80" s="26" t="s">
        <v>503</v>
      </c>
      <c r="I80" s="26">
        <v>1</v>
      </c>
      <c r="J80" s="26" t="s">
        <v>504</v>
      </c>
      <c r="K80" s="26" t="s">
        <v>7</v>
      </c>
      <c r="L80" s="26" t="s">
        <v>7</v>
      </c>
      <c r="M80" s="26" t="s">
        <v>505</v>
      </c>
      <c r="N80" s="28">
        <v>44928</v>
      </c>
      <c r="O80" s="28">
        <v>45290</v>
      </c>
      <c r="P80" s="28" t="s">
        <v>496</v>
      </c>
      <c r="Q80" s="28" t="s">
        <v>497</v>
      </c>
      <c r="R80" s="28" t="s">
        <v>306</v>
      </c>
      <c r="S80" s="28" t="s">
        <v>307</v>
      </c>
      <c r="T80" s="26" t="s">
        <v>498</v>
      </c>
      <c r="U80" s="26" t="s">
        <v>182</v>
      </c>
      <c r="V80" s="26" t="s">
        <v>182</v>
      </c>
      <c r="W80" s="26" t="s">
        <v>182</v>
      </c>
      <c r="X80" s="26" t="s">
        <v>182</v>
      </c>
      <c r="Y80" s="26" t="s">
        <v>182</v>
      </c>
      <c r="Z80" s="29">
        <v>0.4</v>
      </c>
      <c r="AA80" s="29">
        <f t="shared" si="11"/>
        <v>0.4</v>
      </c>
      <c r="AB80" s="29">
        <v>0.25</v>
      </c>
      <c r="AC80" s="29">
        <v>0.25</v>
      </c>
      <c r="AD80" s="29">
        <v>0.25</v>
      </c>
      <c r="AE80" s="29">
        <v>0.25</v>
      </c>
      <c r="AF80" s="30"/>
      <c r="AG80" s="30"/>
      <c r="AH80" s="30"/>
      <c r="AI80" s="30"/>
      <c r="AJ80" s="31"/>
      <c r="AK80" s="32"/>
      <c r="AL80" s="32"/>
      <c r="AM80" s="32"/>
      <c r="AN80" s="32"/>
      <c r="AO80" s="32"/>
      <c r="AP80" s="68"/>
      <c r="AQ80" s="68"/>
      <c r="AR80" s="68"/>
      <c r="AS80" s="68"/>
      <c r="AT80" s="69"/>
      <c r="AU80" s="33"/>
      <c r="AV80" s="33"/>
      <c r="AW80" s="33"/>
      <c r="AX80" s="33"/>
      <c r="AY80" s="34"/>
      <c r="AZ80" s="42">
        <f t="shared" si="12"/>
        <v>0</v>
      </c>
      <c r="BA80" s="43">
        <f t="shared" si="13"/>
        <v>0</v>
      </c>
      <c r="BB80" s="44" t="str">
        <f t="shared" si="15"/>
        <v>SIN AVANCE</v>
      </c>
      <c r="BC80" s="46">
        <f t="shared" si="14"/>
        <v>60</v>
      </c>
      <c r="BD80" s="45" t="str">
        <f t="shared" si="16"/>
        <v>CON TIEMPO</v>
      </c>
      <c r="BE80" s="75"/>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row>
    <row r="81" spans="1:131" customFormat="1" ht="76.5" customHeight="1" thickBot="1" x14ac:dyDescent="0.3">
      <c r="A81" s="27">
        <v>70</v>
      </c>
      <c r="B81" s="26" t="s">
        <v>245</v>
      </c>
      <c r="C81" s="26" t="s">
        <v>444</v>
      </c>
      <c r="D81" s="26" t="s">
        <v>489</v>
      </c>
      <c r="E81" s="26" t="s">
        <v>490</v>
      </c>
      <c r="F81" s="26" t="s">
        <v>491</v>
      </c>
      <c r="G81" s="26" t="s">
        <v>506</v>
      </c>
      <c r="H81" s="26" t="s">
        <v>507</v>
      </c>
      <c r="I81" s="26" t="s">
        <v>494</v>
      </c>
      <c r="J81" s="26" t="s">
        <v>508</v>
      </c>
      <c r="K81" s="26" t="s">
        <v>7</v>
      </c>
      <c r="L81" s="26" t="s">
        <v>7</v>
      </c>
      <c r="M81" s="26" t="s">
        <v>7</v>
      </c>
      <c r="N81" s="28">
        <v>44928</v>
      </c>
      <c r="O81" s="28">
        <v>45290</v>
      </c>
      <c r="P81" s="28" t="s">
        <v>496</v>
      </c>
      <c r="Q81" s="28" t="s">
        <v>497</v>
      </c>
      <c r="R81" s="28" t="s">
        <v>306</v>
      </c>
      <c r="S81" s="28" t="s">
        <v>307</v>
      </c>
      <c r="T81" s="26" t="s">
        <v>498</v>
      </c>
      <c r="U81" s="26" t="s">
        <v>182</v>
      </c>
      <c r="V81" s="26" t="s">
        <v>182</v>
      </c>
      <c r="W81" s="26" t="s">
        <v>182</v>
      </c>
      <c r="X81" s="26" t="s">
        <v>182</v>
      </c>
      <c r="Y81" s="26" t="s">
        <v>182</v>
      </c>
      <c r="Z81" s="29">
        <v>0.2</v>
      </c>
      <c r="AA81" s="29">
        <f t="shared" si="11"/>
        <v>0.2</v>
      </c>
      <c r="AB81" s="29">
        <v>0.25</v>
      </c>
      <c r="AC81" s="29">
        <v>0.25</v>
      </c>
      <c r="AD81" s="29">
        <v>0.25</v>
      </c>
      <c r="AE81" s="29">
        <v>0.25</v>
      </c>
      <c r="AF81" s="30"/>
      <c r="AG81" s="30"/>
      <c r="AH81" s="30"/>
      <c r="AI81" s="30"/>
      <c r="AJ81" s="31"/>
      <c r="AK81" s="32"/>
      <c r="AL81" s="32"/>
      <c r="AM81" s="32"/>
      <c r="AN81" s="32"/>
      <c r="AO81" s="32"/>
      <c r="AP81" s="68"/>
      <c r="AQ81" s="68"/>
      <c r="AR81" s="68"/>
      <c r="AS81" s="68"/>
      <c r="AT81" s="69"/>
      <c r="AU81" s="33"/>
      <c r="AV81" s="33"/>
      <c r="AW81" s="33"/>
      <c r="AX81" s="33"/>
      <c r="AY81" s="34"/>
      <c r="AZ81" s="42">
        <f t="shared" si="12"/>
        <v>0</v>
      </c>
      <c r="BA81" s="43">
        <f t="shared" si="13"/>
        <v>0</v>
      </c>
      <c r="BB81" s="44" t="str">
        <f t="shared" si="15"/>
        <v>SIN AVANCE</v>
      </c>
      <c r="BC81" s="46">
        <f t="shared" si="14"/>
        <v>60</v>
      </c>
      <c r="BD81" s="45" t="str">
        <f t="shared" si="16"/>
        <v>CON TIEMPO</v>
      </c>
      <c r="BE81" s="75"/>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row>
    <row r="82" spans="1:131" customFormat="1" ht="76.5" customHeight="1" thickBot="1" x14ac:dyDescent="0.3">
      <c r="A82" s="27">
        <v>71</v>
      </c>
      <c r="B82" s="26" t="s">
        <v>220</v>
      </c>
      <c r="C82" s="26" t="s">
        <v>221</v>
      </c>
      <c r="D82" s="26" t="s">
        <v>489</v>
      </c>
      <c r="E82" s="26" t="s">
        <v>223</v>
      </c>
      <c r="F82" s="26" t="s">
        <v>224</v>
      </c>
      <c r="G82" s="26" t="s">
        <v>509</v>
      </c>
      <c r="H82" s="26" t="s">
        <v>226</v>
      </c>
      <c r="I82" s="26" t="s">
        <v>510</v>
      </c>
      <c r="J82" s="26" t="s">
        <v>228</v>
      </c>
      <c r="K82" s="26" t="s">
        <v>7</v>
      </c>
      <c r="L82" s="26" t="s">
        <v>7</v>
      </c>
      <c r="M82" s="26" t="s">
        <v>7</v>
      </c>
      <c r="N82" s="28">
        <v>45047</v>
      </c>
      <c r="O82" s="28">
        <v>45291</v>
      </c>
      <c r="P82" s="28" t="s">
        <v>496</v>
      </c>
      <c r="Q82" s="28" t="s">
        <v>497</v>
      </c>
      <c r="R82" s="28" t="s">
        <v>306</v>
      </c>
      <c r="S82" s="28" t="s">
        <v>307</v>
      </c>
      <c r="T82" s="26" t="s">
        <v>498</v>
      </c>
      <c r="U82" s="26" t="s">
        <v>182</v>
      </c>
      <c r="V82" s="26" t="s">
        <v>182</v>
      </c>
      <c r="W82" s="26" t="s">
        <v>182</v>
      </c>
      <c r="X82" s="26" t="s">
        <v>182</v>
      </c>
      <c r="Y82" s="26" t="s">
        <v>182</v>
      </c>
      <c r="Z82" s="35">
        <v>1</v>
      </c>
      <c r="AA82" s="29">
        <f t="shared" si="11"/>
        <v>1</v>
      </c>
      <c r="AB82" s="29">
        <v>0</v>
      </c>
      <c r="AC82" s="35">
        <v>0.33</v>
      </c>
      <c r="AD82" s="35">
        <v>0.33</v>
      </c>
      <c r="AE82" s="35">
        <v>0.34</v>
      </c>
      <c r="AF82" s="30"/>
      <c r="AG82" s="30"/>
      <c r="AH82" s="30"/>
      <c r="AI82" s="30"/>
      <c r="AJ82" s="31"/>
      <c r="AK82" s="32"/>
      <c r="AL82" s="32"/>
      <c r="AM82" s="32"/>
      <c r="AN82" s="32"/>
      <c r="AO82" s="32"/>
      <c r="AP82" s="68"/>
      <c r="AQ82" s="68"/>
      <c r="AR82" s="68"/>
      <c r="AS82" s="68"/>
      <c r="AT82" s="69"/>
      <c r="AU82" s="33"/>
      <c r="AV82" s="33"/>
      <c r="AW82" s="33"/>
      <c r="AX82" s="33"/>
      <c r="AY82" s="34"/>
      <c r="AZ82" s="42">
        <f t="shared" si="12"/>
        <v>0</v>
      </c>
      <c r="BA82" s="43">
        <f t="shared" si="13"/>
        <v>0</v>
      </c>
      <c r="BB82" s="44" t="str">
        <f t="shared" si="15"/>
        <v>SIN AVANCE</v>
      </c>
      <c r="BC82" s="45">
        <f t="shared" si="14"/>
        <v>61</v>
      </c>
      <c r="BD82" s="45" t="str">
        <f t="shared" si="16"/>
        <v>CON TIEMPO</v>
      </c>
      <c r="BE82" s="43">
        <f>AZ82</f>
        <v>0</v>
      </c>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row>
    <row r="83" spans="1:131" customFormat="1" ht="76.5" customHeight="1" thickBot="1" x14ac:dyDescent="0.3">
      <c r="A83" s="27">
        <v>72</v>
      </c>
      <c r="B83" s="26" t="s">
        <v>245</v>
      </c>
      <c r="C83" s="26" t="s">
        <v>511</v>
      </c>
      <c r="D83" s="26" t="s">
        <v>512</v>
      </c>
      <c r="E83" s="26" t="s">
        <v>513</v>
      </c>
      <c r="F83" s="26" t="s">
        <v>514</v>
      </c>
      <c r="G83" s="26" t="s">
        <v>515</v>
      </c>
      <c r="H83" s="26" t="s">
        <v>516</v>
      </c>
      <c r="I83" s="26" t="s">
        <v>517</v>
      </c>
      <c r="J83" s="26" t="s">
        <v>518</v>
      </c>
      <c r="K83" s="26" t="s">
        <v>7</v>
      </c>
      <c r="L83" s="26" t="s">
        <v>7</v>
      </c>
      <c r="M83" s="26" t="s">
        <v>519</v>
      </c>
      <c r="N83" s="28">
        <v>44957</v>
      </c>
      <c r="O83" s="28">
        <v>45291</v>
      </c>
      <c r="P83" s="28" t="s">
        <v>51</v>
      </c>
      <c r="Q83" s="28" t="s">
        <v>520</v>
      </c>
      <c r="R83" s="28" t="s">
        <v>306</v>
      </c>
      <c r="S83" s="28" t="s">
        <v>307</v>
      </c>
      <c r="T83" s="26" t="s">
        <v>521</v>
      </c>
      <c r="U83" s="26" t="s">
        <v>182</v>
      </c>
      <c r="V83" s="26" t="s">
        <v>182</v>
      </c>
      <c r="W83" s="26" t="s">
        <v>182</v>
      </c>
      <c r="X83" s="26" t="s">
        <v>182</v>
      </c>
      <c r="Y83" s="26" t="s">
        <v>182</v>
      </c>
      <c r="Z83" s="29">
        <v>0.1</v>
      </c>
      <c r="AA83" s="29">
        <f t="shared" si="11"/>
        <v>0.1</v>
      </c>
      <c r="AB83" s="29">
        <v>0.2</v>
      </c>
      <c r="AC83" s="29">
        <v>0</v>
      </c>
      <c r="AD83" s="29">
        <v>0</v>
      </c>
      <c r="AE83" s="29">
        <v>0.8</v>
      </c>
      <c r="AF83" s="30"/>
      <c r="AG83" s="30"/>
      <c r="AH83" s="30"/>
      <c r="AI83" s="30"/>
      <c r="AJ83" s="31"/>
      <c r="AK83" s="32"/>
      <c r="AL83" s="32"/>
      <c r="AM83" s="32"/>
      <c r="AN83" s="32"/>
      <c r="AO83" s="32"/>
      <c r="AP83" s="68"/>
      <c r="AQ83" s="68"/>
      <c r="AR83" s="68"/>
      <c r="AS83" s="68"/>
      <c r="AT83" s="69"/>
      <c r="AU83" s="33"/>
      <c r="AV83" s="33"/>
      <c r="AW83" s="33"/>
      <c r="AX83" s="33"/>
      <c r="AY83" s="34"/>
      <c r="AZ83" s="42">
        <f t="shared" si="12"/>
        <v>0</v>
      </c>
      <c r="BA83" s="43">
        <f t="shared" si="13"/>
        <v>0</v>
      </c>
      <c r="BB83" s="44" t="str">
        <f t="shared" si="15"/>
        <v>SIN AVANCE</v>
      </c>
      <c r="BC83" s="46">
        <f t="shared" si="14"/>
        <v>61</v>
      </c>
      <c r="BD83" s="45" t="str">
        <f t="shared" si="16"/>
        <v>CON TIEMPO</v>
      </c>
      <c r="BE83" s="75">
        <f>SUM(AZ83:AZ88)</f>
        <v>0</v>
      </c>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row>
    <row r="84" spans="1:131" customFormat="1" ht="76.5" customHeight="1" thickBot="1" x14ac:dyDescent="0.3">
      <c r="A84" s="27">
        <v>73</v>
      </c>
      <c r="B84" s="26" t="s">
        <v>245</v>
      </c>
      <c r="C84" s="26" t="s">
        <v>511</v>
      </c>
      <c r="D84" s="26" t="s">
        <v>512</v>
      </c>
      <c r="E84" s="26" t="s">
        <v>513</v>
      </c>
      <c r="F84" s="26" t="s">
        <v>514</v>
      </c>
      <c r="G84" s="26" t="s">
        <v>522</v>
      </c>
      <c r="H84" s="26" t="s">
        <v>523</v>
      </c>
      <c r="I84" s="26" t="s">
        <v>524</v>
      </c>
      <c r="J84" s="26" t="s">
        <v>525</v>
      </c>
      <c r="K84" s="26" t="s">
        <v>7</v>
      </c>
      <c r="L84" s="26" t="s">
        <v>7</v>
      </c>
      <c r="M84" s="26" t="s">
        <v>526</v>
      </c>
      <c r="N84" s="28">
        <v>44957</v>
      </c>
      <c r="O84" s="28">
        <v>45291</v>
      </c>
      <c r="P84" s="28" t="s">
        <v>51</v>
      </c>
      <c r="Q84" s="28" t="s">
        <v>520</v>
      </c>
      <c r="R84" s="28" t="s">
        <v>306</v>
      </c>
      <c r="S84" s="28" t="s">
        <v>307</v>
      </c>
      <c r="T84" s="26" t="s">
        <v>521</v>
      </c>
      <c r="U84" s="26" t="s">
        <v>182</v>
      </c>
      <c r="V84" s="26" t="s">
        <v>182</v>
      </c>
      <c r="W84" s="26" t="s">
        <v>182</v>
      </c>
      <c r="X84" s="26" t="s">
        <v>182</v>
      </c>
      <c r="Y84" s="26" t="s">
        <v>182</v>
      </c>
      <c r="Z84" s="29">
        <v>0.1</v>
      </c>
      <c r="AA84" s="29">
        <f t="shared" si="11"/>
        <v>0.1</v>
      </c>
      <c r="AB84" s="29">
        <v>0.2</v>
      </c>
      <c r="AC84" s="29">
        <v>0</v>
      </c>
      <c r="AD84" s="29">
        <v>0</v>
      </c>
      <c r="AE84" s="29">
        <v>0.8</v>
      </c>
      <c r="AF84" s="30"/>
      <c r="AG84" s="30"/>
      <c r="AH84" s="30"/>
      <c r="AI84" s="30"/>
      <c r="AJ84" s="31"/>
      <c r="AK84" s="32"/>
      <c r="AL84" s="32"/>
      <c r="AM84" s="32"/>
      <c r="AN84" s="32"/>
      <c r="AO84" s="32"/>
      <c r="AP84" s="68"/>
      <c r="AQ84" s="68"/>
      <c r="AR84" s="68"/>
      <c r="AS84" s="68"/>
      <c r="AT84" s="69"/>
      <c r="AU84" s="33"/>
      <c r="AV84" s="33"/>
      <c r="AW84" s="33"/>
      <c r="AX84" s="33"/>
      <c r="AY84" s="34"/>
      <c r="AZ84" s="42">
        <f t="shared" si="12"/>
        <v>0</v>
      </c>
      <c r="BA84" s="43">
        <f t="shared" si="13"/>
        <v>0</v>
      </c>
      <c r="BB84" s="44" t="str">
        <f t="shared" si="15"/>
        <v>SIN AVANCE</v>
      </c>
      <c r="BC84" s="46">
        <f t="shared" si="14"/>
        <v>61</v>
      </c>
      <c r="BD84" s="45" t="str">
        <f t="shared" si="16"/>
        <v>CON TIEMPO</v>
      </c>
      <c r="BE84" s="75"/>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row>
    <row r="85" spans="1:131" customFormat="1" ht="76.5" customHeight="1" thickBot="1" x14ac:dyDescent="0.3">
      <c r="A85" s="27">
        <v>74</v>
      </c>
      <c r="B85" s="26" t="s">
        <v>245</v>
      </c>
      <c r="C85" s="26" t="s">
        <v>511</v>
      </c>
      <c r="D85" s="26" t="s">
        <v>512</v>
      </c>
      <c r="E85" s="26" t="s">
        <v>513</v>
      </c>
      <c r="F85" s="26" t="s">
        <v>514</v>
      </c>
      <c r="G85" s="26" t="s">
        <v>527</v>
      </c>
      <c r="H85" s="26" t="s">
        <v>528</v>
      </c>
      <c r="I85" s="26" t="s">
        <v>529</v>
      </c>
      <c r="J85" s="26" t="s">
        <v>530</v>
      </c>
      <c r="K85" s="26" t="s">
        <v>7</v>
      </c>
      <c r="L85" s="26" t="s">
        <v>7</v>
      </c>
      <c r="M85" s="26" t="s">
        <v>531</v>
      </c>
      <c r="N85" s="28">
        <v>44957</v>
      </c>
      <c r="O85" s="28">
        <v>45291</v>
      </c>
      <c r="P85" s="28" t="s">
        <v>51</v>
      </c>
      <c r="Q85" s="28" t="s">
        <v>520</v>
      </c>
      <c r="R85" s="28" t="s">
        <v>306</v>
      </c>
      <c r="S85" s="28" t="s">
        <v>307</v>
      </c>
      <c r="T85" s="26" t="s">
        <v>521</v>
      </c>
      <c r="U85" s="26" t="s">
        <v>182</v>
      </c>
      <c r="V85" s="26" t="s">
        <v>182</v>
      </c>
      <c r="W85" s="26" t="s">
        <v>182</v>
      </c>
      <c r="X85" s="26" t="s">
        <v>182</v>
      </c>
      <c r="Y85" s="26" t="s">
        <v>182</v>
      </c>
      <c r="Z85" s="29">
        <v>0.2</v>
      </c>
      <c r="AA85" s="29">
        <f t="shared" si="11"/>
        <v>0.19999999999999998</v>
      </c>
      <c r="AB85" s="29">
        <v>0.28999999999999998</v>
      </c>
      <c r="AC85" s="29">
        <v>0.26300000000000001</v>
      </c>
      <c r="AD85" s="29">
        <v>0.2</v>
      </c>
      <c r="AE85" s="29">
        <v>0.247</v>
      </c>
      <c r="AF85" s="30"/>
      <c r="AG85" s="30"/>
      <c r="AH85" s="30"/>
      <c r="AI85" s="30"/>
      <c r="AJ85" s="31"/>
      <c r="AK85" s="32"/>
      <c r="AL85" s="32"/>
      <c r="AM85" s="32"/>
      <c r="AN85" s="32"/>
      <c r="AO85" s="32"/>
      <c r="AP85" s="68"/>
      <c r="AQ85" s="68"/>
      <c r="AR85" s="68"/>
      <c r="AS85" s="68"/>
      <c r="AT85" s="69"/>
      <c r="AU85" s="33"/>
      <c r="AV85" s="33"/>
      <c r="AW85" s="33"/>
      <c r="AX85" s="33"/>
      <c r="AY85" s="34"/>
      <c r="AZ85" s="42">
        <f t="shared" si="12"/>
        <v>0</v>
      </c>
      <c r="BA85" s="43">
        <f t="shared" si="13"/>
        <v>0</v>
      </c>
      <c r="BB85" s="44" t="str">
        <f t="shared" si="15"/>
        <v>SIN AVANCE</v>
      </c>
      <c r="BC85" s="46">
        <f t="shared" si="14"/>
        <v>61</v>
      </c>
      <c r="BD85" s="45" t="str">
        <f t="shared" si="16"/>
        <v>CON TIEMPO</v>
      </c>
      <c r="BE85" s="75"/>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row>
    <row r="86" spans="1:131" customFormat="1" ht="76.5" customHeight="1" thickBot="1" x14ac:dyDescent="0.3">
      <c r="A86" s="27">
        <v>75</v>
      </c>
      <c r="B86" s="26" t="s">
        <v>245</v>
      </c>
      <c r="C86" s="26" t="s">
        <v>511</v>
      </c>
      <c r="D86" s="26" t="s">
        <v>512</v>
      </c>
      <c r="E86" s="26" t="s">
        <v>513</v>
      </c>
      <c r="F86" s="26" t="s">
        <v>514</v>
      </c>
      <c r="G86" s="26" t="s">
        <v>532</v>
      </c>
      <c r="H86" s="26" t="s">
        <v>533</v>
      </c>
      <c r="I86" s="26" t="s">
        <v>534</v>
      </c>
      <c r="J86" s="26" t="s">
        <v>535</v>
      </c>
      <c r="K86" s="26" t="s">
        <v>7</v>
      </c>
      <c r="L86" s="26" t="s">
        <v>7</v>
      </c>
      <c r="M86" s="26" t="s">
        <v>536</v>
      </c>
      <c r="N86" s="28">
        <v>44927</v>
      </c>
      <c r="O86" s="28">
        <v>45291</v>
      </c>
      <c r="P86" s="28" t="s">
        <v>51</v>
      </c>
      <c r="Q86" s="28" t="s">
        <v>520</v>
      </c>
      <c r="R86" s="28" t="s">
        <v>306</v>
      </c>
      <c r="S86" s="28" t="s">
        <v>307</v>
      </c>
      <c r="T86" s="26" t="s">
        <v>521</v>
      </c>
      <c r="U86" s="26" t="s">
        <v>182</v>
      </c>
      <c r="V86" s="26" t="s">
        <v>182</v>
      </c>
      <c r="W86" s="26" t="s">
        <v>182</v>
      </c>
      <c r="X86" s="26" t="s">
        <v>182</v>
      </c>
      <c r="Y86" s="26" t="s">
        <v>182</v>
      </c>
      <c r="Z86" s="29">
        <v>0.2</v>
      </c>
      <c r="AA86" s="29">
        <f t="shared" si="11"/>
        <v>0.2</v>
      </c>
      <c r="AB86" s="29">
        <v>8.5999999999999993E-2</v>
      </c>
      <c r="AC86" s="29">
        <v>0.14199999999999999</v>
      </c>
      <c r="AD86" s="29">
        <v>0.371</v>
      </c>
      <c r="AE86" s="29">
        <v>0.40100000000000002</v>
      </c>
      <c r="AF86" s="30"/>
      <c r="AG86" s="30"/>
      <c r="AH86" s="30"/>
      <c r="AI86" s="30"/>
      <c r="AJ86" s="31"/>
      <c r="AK86" s="32"/>
      <c r="AL86" s="32"/>
      <c r="AM86" s="32"/>
      <c r="AN86" s="32"/>
      <c r="AO86" s="32"/>
      <c r="AP86" s="68"/>
      <c r="AQ86" s="68"/>
      <c r="AR86" s="68"/>
      <c r="AS86" s="68"/>
      <c r="AT86" s="69"/>
      <c r="AU86" s="33"/>
      <c r="AV86" s="33"/>
      <c r="AW86" s="33"/>
      <c r="AX86" s="33"/>
      <c r="AY86" s="34"/>
      <c r="AZ86" s="42">
        <f t="shared" si="12"/>
        <v>0</v>
      </c>
      <c r="BA86" s="43">
        <f t="shared" si="13"/>
        <v>0</v>
      </c>
      <c r="BB86" s="44" t="str">
        <f t="shared" si="15"/>
        <v>SIN AVANCE</v>
      </c>
      <c r="BC86" s="46">
        <f t="shared" si="14"/>
        <v>61</v>
      </c>
      <c r="BD86" s="45" t="str">
        <f t="shared" si="16"/>
        <v>CON TIEMPO</v>
      </c>
      <c r="BE86" s="75"/>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row>
    <row r="87" spans="1:131" customFormat="1" ht="76.5" customHeight="1" thickBot="1" x14ac:dyDescent="0.3">
      <c r="A87" s="27">
        <v>76</v>
      </c>
      <c r="B87" s="26" t="s">
        <v>245</v>
      </c>
      <c r="C87" s="26" t="s">
        <v>511</v>
      </c>
      <c r="D87" s="26" t="s">
        <v>512</v>
      </c>
      <c r="E87" s="26" t="s">
        <v>513</v>
      </c>
      <c r="F87" s="26" t="s">
        <v>514</v>
      </c>
      <c r="G87" s="26" t="s">
        <v>537</v>
      </c>
      <c r="H87" s="26" t="s">
        <v>538</v>
      </c>
      <c r="I87" s="26" t="s">
        <v>539</v>
      </c>
      <c r="J87" s="26" t="s">
        <v>540</v>
      </c>
      <c r="K87" s="26" t="s">
        <v>7</v>
      </c>
      <c r="L87" s="26" t="s">
        <v>7</v>
      </c>
      <c r="M87" s="26" t="s">
        <v>541</v>
      </c>
      <c r="N87" s="28">
        <v>44958</v>
      </c>
      <c r="O87" s="28">
        <v>45260</v>
      </c>
      <c r="P87" s="28" t="s">
        <v>51</v>
      </c>
      <c r="Q87" s="28" t="s">
        <v>520</v>
      </c>
      <c r="R87" s="28" t="s">
        <v>306</v>
      </c>
      <c r="S87" s="28" t="s">
        <v>307</v>
      </c>
      <c r="T87" s="26" t="s">
        <v>521</v>
      </c>
      <c r="U87" s="26" t="s">
        <v>182</v>
      </c>
      <c r="V87" s="26" t="s">
        <v>182</v>
      </c>
      <c r="W87" s="26" t="s">
        <v>182</v>
      </c>
      <c r="X87" s="26" t="s">
        <v>182</v>
      </c>
      <c r="Y87" s="26" t="s">
        <v>182</v>
      </c>
      <c r="Z87" s="29">
        <v>0.2</v>
      </c>
      <c r="AA87" s="29">
        <f t="shared" si="11"/>
        <v>0.2</v>
      </c>
      <c r="AB87" s="29">
        <v>0.1</v>
      </c>
      <c r="AC87" s="29">
        <v>0.3</v>
      </c>
      <c r="AD87" s="29">
        <v>0.3</v>
      </c>
      <c r="AE87" s="29">
        <v>0.3</v>
      </c>
      <c r="AF87" s="30"/>
      <c r="AG87" s="30"/>
      <c r="AH87" s="30"/>
      <c r="AI87" s="30"/>
      <c r="AJ87" s="31"/>
      <c r="AK87" s="32"/>
      <c r="AL87" s="32"/>
      <c r="AM87" s="32"/>
      <c r="AN87" s="32"/>
      <c r="AO87" s="32"/>
      <c r="AP87" s="68"/>
      <c r="AQ87" s="68"/>
      <c r="AR87" s="68"/>
      <c r="AS87" s="68"/>
      <c r="AT87" s="69"/>
      <c r="AU87" s="33"/>
      <c r="AV87" s="33"/>
      <c r="AW87" s="33"/>
      <c r="AX87" s="33"/>
      <c r="AY87" s="34"/>
      <c r="AZ87" s="42">
        <f t="shared" si="12"/>
        <v>0</v>
      </c>
      <c r="BA87" s="43">
        <f t="shared" si="13"/>
        <v>0</v>
      </c>
      <c r="BB87" s="44" t="str">
        <f t="shared" si="15"/>
        <v>SIN AVANCE</v>
      </c>
      <c r="BC87" s="46">
        <f t="shared" si="14"/>
        <v>30</v>
      </c>
      <c r="BD87" s="45" t="str">
        <f t="shared" si="16"/>
        <v>CON TIEMPO</v>
      </c>
      <c r="BE87" s="75"/>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row>
    <row r="88" spans="1:131" customFormat="1" ht="76.5" customHeight="1" thickBot="1" x14ac:dyDescent="0.3">
      <c r="A88" s="27">
        <v>77</v>
      </c>
      <c r="B88" s="26" t="s">
        <v>245</v>
      </c>
      <c r="C88" s="26" t="s">
        <v>511</v>
      </c>
      <c r="D88" s="26" t="s">
        <v>512</v>
      </c>
      <c r="E88" s="26" t="s">
        <v>513</v>
      </c>
      <c r="F88" s="26" t="s">
        <v>514</v>
      </c>
      <c r="G88" s="26" t="s">
        <v>542</v>
      </c>
      <c r="H88" s="26" t="s">
        <v>543</v>
      </c>
      <c r="I88" s="26" t="s">
        <v>544</v>
      </c>
      <c r="J88" s="26" t="s">
        <v>545</v>
      </c>
      <c r="K88" s="26" t="s">
        <v>7</v>
      </c>
      <c r="L88" s="26" t="s">
        <v>7</v>
      </c>
      <c r="M88" s="26" t="s">
        <v>546</v>
      </c>
      <c r="N88" s="28">
        <v>45015</v>
      </c>
      <c r="O88" s="28">
        <v>45291</v>
      </c>
      <c r="P88" s="28" t="s">
        <v>51</v>
      </c>
      <c r="Q88" s="28" t="s">
        <v>520</v>
      </c>
      <c r="R88" s="28" t="s">
        <v>306</v>
      </c>
      <c r="S88" s="28" t="s">
        <v>307</v>
      </c>
      <c r="T88" s="26" t="s">
        <v>521</v>
      </c>
      <c r="U88" s="26" t="s">
        <v>182</v>
      </c>
      <c r="V88" s="26" t="s">
        <v>182</v>
      </c>
      <c r="W88" s="26" t="s">
        <v>182</v>
      </c>
      <c r="X88" s="26" t="s">
        <v>182</v>
      </c>
      <c r="Y88" s="26" t="s">
        <v>182</v>
      </c>
      <c r="Z88" s="29">
        <v>0.2</v>
      </c>
      <c r="AA88" s="29">
        <f t="shared" si="11"/>
        <v>0.2</v>
      </c>
      <c r="AB88" s="29">
        <v>0.3</v>
      </c>
      <c r="AC88" s="29">
        <v>0.2</v>
      </c>
      <c r="AD88" s="29">
        <v>0.2</v>
      </c>
      <c r="AE88" s="29">
        <v>0.3</v>
      </c>
      <c r="AF88" s="30"/>
      <c r="AG88" s="30"/>
      <c r="AH88" s="30"/>
      <c r="AI88" s="30"/>
      <c r="AJ88" s="31"/>
      <c r="AK88" s="32"/>
      <c r="AL88" s="32"/>
      <c r="AM88" s="32"/>
      <c r="AN88" s="32"/>
      <c r="AO88" s="32"/>
      <c r="AP88" s="68"/>
      <c r="AQ88" s="68"/>
      <c r="AR88" s="68"/>
      <c r="AS88" s="68"/>
      <c r="AT88" s="69"/>
      <c r="AU88" s="33"/>
      <c r="AV88" s="33"/>
      <c r="AW88" s="33"/>
      <c r="AX88" s="33"/>
      <c r="AY88" s="34"/>
      <c r="AZ88" s="42">
        <f t="shared" si="12"/>
        <v>0</v>
      </c>
      <c r="BA88" s="43">
        <f t="shared" si="13"/>
        <v>0</v>
      </c>
      <c r="BB88" s="44" t="str">
        <f t="shared" si="15"/>
        <v>SIN AVANCE</v>
      </c>
      <c r="BC88" s="46">
        <f t="shared" si="14"/>
        <v>61</v>
      </c>
      <c r="BD88" s="45" t="str">
        <f t="shared" si="16"/>
        <v>CON TIEMPO</v>
      </c>
      <c r="BE88" s="75"/>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row>
    <row r="89" spans="1:131" customFormat="1" ht="76.5" customHeight="1" thickBot="1" x14ac:dyDescent="0.3">
      <c r="A89" s="27">
        <v>78</v>
      </c>
      <c r="B89" s="26" t="s">
        <v>245</v>
      </c>
      <c r="C89" s="26" t="s">
        <v>246</v>
      </c>
      <c r="D89" s="26" t="s">
        <v>247</v>
      </c>
      <c r="E89" s="26" t="s">
        <v>248</v>
      </c>
      <c r="F89" s="26" t="s">
        <v>249</v>
      </c>
      <c r="G89" s="26" t="s">
        <v>547</v>
      </c>
      <c r="H89" s="26" t="s">
        <v>548</v>
      </c>
      <c r="I89" s="35" t="s">
        <v>252</v>
      </c>
      <c r="J89" s="26" t="s">
        <v>549</v>
      </c>
      <c r="K89" s="26" t="s">
        <v>550</v>
      </c>
      <c r="L89" s="26" t="s">
        <v>7</v>
      </c>
      <c r="M89" s="26" t="s">
        <v>7</v>
      </c>
      <c r="N89" s="28">
        <v>44958</v>
      </c>
      <c r="O89" s="28">
        <v>45291</v>
      </c>
      <c r="P89" s="28" t="s">
        <v>51</v>
      </c>
      <c r="Q89" s="28" t="s">
        <v>520</v>
      </c>
      <c r="R89" s="28" t="s">
        <v>306</v>
      </c>
      <c r="S89" s="28" t="s">
        <v>307</v>
      </c>
      <c r="T89" s="26" t="s">
        <v>521</v>
      </c>
      <c r="U89" s="26" t="s">
        <v>182</v>
      </c>
      <c r="V89" s="26" t="s">
        <v>182</v>
      </c>
      <c r="W89" s="26" t="s">
        <v>182</v>
      </c>
      <c r="X89" s="26" t="s">
        <v>182</v>
      </c>
      <c r="Y89" s="26" t="s">
        <v>182</v>
      </c>
      <c r="Z89" s="29">
        <v>0.33</v>
      </c>
      <c r="AA89" s="29">
        <f t="shared" si="11"/>
        <v>0.33</v>
      </c>
      <c r="AB89" s="29">
        <v>0.2</v>
      </c>
      <c r="AC89" s="29">
        <v>0.35</v>
      </c>
      <c r="AD89" s="29">
        <v>0.2</v>
      </c>
      <c r="AE89" s="29">
        <v>0.25</v>
      </c>
      <c r="AF89" s="30"/>
      <c r="AG89" s="30"/>
      <c r="AH89" s="30"/>
      <c r="AI89" s="30"/>
      <c r="AJ89" s="31"/>
      <c r="AK89" s="32"/>
      <c r="AL89" s="32"/>
      <c r="AM89" s="32"/>
      <c r="AN89" s="32"/>
      <c r="AO89" s="32"/>
      <c r="AP89" s="68"/>
      <c r="AQ89" s="68"/>
      <c r="AR89" s="68"/>
      <c r="AS89" s="68"/>
      <c r="AT89" s="69"/>
      <c r="AU89" s="33"/>
      <c r="AV89" s="33"/>
      <c r="AW89" s="33"/>
      <c r="AX89" s="33"/>
      <c r="AY89" s="34"/>
      <c r="AZ89" s="42">
        <f t="shared" si="12"/>
        <v>0</v>
      </c>
      <c r="BA89" s="43">
        <f t="shared" si="13"/>
        <v>0</v>
      </c>
      <c r="BB89" s="44" t="str">
        <f t="shared" si="15"/>
        <v>SIN AVANCE</v>
      </c>
      <c r="BC89" s="46">
        <f t="shared" si="14"/>
        <v>61</v>
      </c>
      <c r="BD89" s="45" t="str">
        <f t="shared" si="16"/>
        <v>CON TIEMPO</v>
      </c>
      <c r="BE89" s="75">
        <f>SUM(AZ89:AZ91)</f>
        <v>0</v>
      </c>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row>
    <row r="90" spans="1:131" customFormat="1" ht="76.5" customHeight="1" thickBot="1" x14ac:dyDescent="0.3">
      <c r="A90" s="27">
        <v>79</v>
      </c>
      <c r="B90" s="26" t="s">
        <v>245</v>
      </c>
      <c r="C90" s="26" t="s">
        <v>246</v>
      </c>
      <c r="D90" s="26" t="s">
        <v>247</v>
      </c>
      <c r="E90" s="26" t="s">
        <v>248</v>
      </c>
      <c r="F90" s="26" t="s">
        <v>249</v>
      </c>
      <c r="G90" s="26" t="s">
        <v>551</v>
      </c>
      <c r="H90" s="26" t="s">
        <v>552</v>
      </c>
      <c r="I90" s="35" t="s">
        <v>252</v>
      </c>
      <c r="J90" s="26" t="s">
        <v>553</v>
      </c>
      <c r="K90" s="26" t="s">
        <v>554</v>
      </c>
      <c r="L90" s="26" t="s">
        <v>7</v>
      </c>
      <c r="M90" s="26" t="s">
        <v>7</v>
      </c>
      <c r="N90" s="28">
        <v>44927</v>
      </c>
      <c r="O90" s="28">
        <v>45291</v>
      </c>
      <c r="P90" s="28" t="s">
        <v>51</v>
      </c>
      <c r="Q90" s="28" t="s">
        <v>520</v>
      </c>
      <c r="R90" s="28" t="s">
        <v>306</v>
      </c>
      <c r="S90" s="28" t="s">
        <v>307</v>
      </c>
      <c r="T90" s="26" t="s">
        <v>521</v>
      </c>
      <c r="U90" s="26" t="s">
        <v>182</v>
      </c>
      <c r="V90" s="26" t="s">
        <v>182</v>
      </c>
      <c r="W90" s="26" t="s">
        <v>182</v>
      </c>
      <c r="X90" s="26" t="s">
        <v>182</v>
      </c>
      <c r="Y90" s="26" t="s">
        <v>182</v>
      </c>
      <c r="Z90" s="29">
        <v>0.33</v>
      </c>
      <c r="AA90" s="29">
        <f t="shared" si="11"/>
        <v>0.33</v>
      </c>
      <c r="AB90" s="29">
        <v>0.13</v>
      </c>
      <c r="AC90" s="29">
        <v>0.13</v>
      </c>
      <c r="AD90" s="29">
        <v>0.24</v>
      </c>
      <c r="AE90" s="29">
        <v>0.5</v>
      </c>
      <c r="AF90" s="30"/>
      <c r="AG90" s="30"/>
      <c r="AH90" s="30"/>
      <c r="AI90" s="30"/>
      <c r="AJ90" s="31"/>
      <c r="AK90" s="32"/>
      <c r="AL90" s="32"/>
      <c r="AM90" s="32"/>
      <c r="AN90" s="32"/>
      <c r="AO90" s="32"/>
      <c r="AP90" s="68"/>
      <c r="AQ90" s="68"/>
      <c r="AR90" s="68"/>
      <c r="AS90" s="68"/>
      <c r="AT90" s="69"/>
      <c r="AU90" s="33"/>
      <c r="AV90" s="33"/>
      <c r="AW90" s="33"/>
      <c r="AX90" s="33"/>
      <c r="AY90" s="34"/>
      <c r="AZ90" s="42">
        <f t="shared" si="12"/>
        <v>0</v>
      </c>
      <c r="BA90" s="43">
        <f t="shared" si="13"/>
        <v>0</v>
      </c>
      <c r="BB90" s="44" t="str">
        <f t="shared" si="15"/>
        <v>SIN AVANCE</v>
      </c>
      <c r="BC90" s="46">
        <f t="shared" si="14"/>
        <v>61</v>
      </c>
      <c r="BD90" s="45" t="str">
        <f t="shared" si="16"/>
        <v>CON TIEMPO</v>
      </c>
      <c r="BE90" s="75"/>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row>
    <row r="91" spans="1:131" customFormat="1" ht="76.5" customHeight="1" thickBot="1" x14ac:dyDescent="0.3">
      <c r="A91" s="27">
        <v>80</v>
      </c>
      <c r="B91" s="26" t="s">
        <v>245</v>
      </c>
      <c r="C91" s="26" t="s">
        <v>246</v>
      </c>
      <c r="D91" s="26" t="s">
        <v>247</v>
      </c>
      <c r="E91" s="26" t="s">
        <v>248</v>
      </c>
      <c r="F91" s="26" t="s">
        <v>249</v>
      </c>
      <c r="G91" s="26" t="s">
        <v>555</v>
      </c>
      <c r="H91" s="26" t="s">
        <v>556</v>
      </c>
      <c r="I91" s="35" t="s">
        <v>252</v>
      </c>
      <c r="J91" s="26" t="s">
        <v>557</v>
      </c>
      <c r="K91" s="26" t="s">
        <v>558</v>
      </c>
      <c r="L91" s="26" t="s">
        <v>559</v>
      </c>
      <c r="M91" s="26" t="s">
        <v>7</v>
      </c>
      <c r="N91" s="28">
        <v>45017</v>
      </c>
      <c r="O91" s="28">
        <v>45199</v>
      </c>
      <c r="P91" s="28" t="s">
        <v>51</v>
      </c>
      <c r="Q91" s="28" t="s">
        <v>520</v>
      </c>
      <c r="R91" s="28" t="s">
        <v>306</v>
      </c>
      <c r="S91" s="28" t="s">
        <v>307</v>
      </c>
      <c r="T91" s="26" t="s">
        <v>521</v>
      </c>
      <c r="U91" s="26" t="s">
        <v>182</v>
      </c>
      <c r="V91" s="26" t="s">
        <v>182</v>
      </c>
      <c r="W91" s="26" t="s">
        <v>182</v>
      </c>
      <c r="X91" s="26" t="s">
        <v>182</v>
      </c>
      <c r="Y91" s="26" t="s">
        <v>182</v>
      </c>
      <c r="Z91" s="29">
        <v>0.34</v>
      </c>
      <c r="AA91" s="29">
        <f t="shared" si="11"/>
        <v>0.34</v>
      </c>
      <c r="AB91" s="29">
        <v>0</v>
      </c>
      <c r="AC91" s="29">
        <v>0.25</v>
      </c>
      <c r="AD91" s="29">
        <v>0.75</v>
      </c>
      <c r="AE91" s="29">
        <v>0</v>
      </c>
      <c r="AF91" s="30"/>
      <c r="AG91" s="30"/>
      <c r="AH91" s="30"/>
      <c r="AI91" s="30"/>
      <c r="AJ91" s="31"/>
      <c r="AK91" s="32"/>
      <c r="AL91" s="32"/>
      <c r="AM91" s="32"/>
      <c r="AN91" s="32"/>
      <c r="AO91" s="32"/>
      <c r="AP91" s="68"/>
      <c r="AQ91" s="68"/>
      <c r="AR91" s="68"/>
      <c r="AS91" s="68"/>
      <c r="AT91" s="69"/>
      <c r="AU91" s="33"/>
      <c r="AV91" s="33"/>
      <c r="AW91" s="33"/>
      <c r="AX91" s="33"/>
      <c r="AY91" s="34"/>
      <c r="AZ91" s="42">
        <f t="shared" si="12"/>
        <v>0</v>
      </c>
      <c r="BA91" s="43">
        <f t="shared" si="13"/>
        <v>0</v>
      </c>
      <c r="BB91" s="44" t="str">
        <f t="shared" si="15"/>
        <v>SIN AVANCE</v>
      </c>
      <c r="BC91" s="46">
        <f t="shared" si="14"/>
        <v>-31</v>
      </c>
      <c r="BD91" s="45" t="str">
        <f t="shared" si="16"/>
        <v>VENCIDO</v>
      </c>
      <c r="BE91" s="75"/>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row>
    <row r="92" spans="1:131" customFormat="1" ht="76.5" customHeight="1" thickBot="1" x14ac:dyDescent="0.3">
      <c r="A92" s="27">
        <v>81</v>
      </c>
      <c r="B92" s="26" t="s">
        <v>211</v>
      </c>
      <c r="C92" s="26" t="s">
        <v>212</v>
      </c>
      <c r="D92" s="26" t="s">
        <v>213</v>
      </c>
      <c r="E92" s="26" t="s">
        <v>214</v>
      </c>
      <c r="F92" s="26" t="s">
        <v>560</v>
      </c>
      <c r="G92" s="26" t="s">
        <v>561</v>
      </c>
      <c r="H92" s="26" t="s">
        <v>562</v>
      </c>
      <c r="I92" s="35" t="s">
        <v>218</v>
      </c>
      <c r="J92" s="26" t="s">
        <v>563</v>
      </c>
      <c r="K92" s="26" t="s">
        <v>7</v>
      </c>
      <c r="L92" s="26" t="s">
        <v>559</v>
      </c>
      <c r="M92" s="26" t="s">
        <v>7</v>
      </c>
      <c r="N92" s="28">
        <v>44927</v>
      </c>
      <c r="O92" s="28">
        <v>45290</v>
      </c>
      <c r="P92" s="28" t="s">
        <v>51</v>
      </c>
      <c r="Q92" s="28" t="s">
        <v>520</v>
      </c>
      <c r="R92" s="28" t="s">
        <v>306</v>
      </c>
      <c r="S92" s="28" t="s">
        <v>307</v>
      </c>
      <c r="T92" s="26" t="s">
        <v>521</v>
      </c>
      <c r="U92" s="26" t="s">
        <v>182</v>
      </c>
      <c r="V92" s="26" t="s">
        <v>182</v>
      </c>
      <c r="W92" s="26" t="s">
        <v>182</v>
      </c>
      <c r="X92" s="26" t="s">
        <v>182</v>
      </c>
      <c r="Y92" s="26" t="s">
        <v>182</v>
      </c>
      <c r="Z92" s="29">
        <v>1</v>
      </c>
      <c r="AA92" s="29">
        <f t="shared" si="11"/>
        <v>1</v>
      </c>
      <c r="AB92" s="29">
        <v>0.25</v>
      </c>
      <c r="AC92" s="29">
        <v>0.17</v>
      </c>
      <c r="AD92" s="29">
        <v>0.18</v>
      </c>
      <c r="AE92" s="29">
        <v>0.4</v>
      </c>
      <c r="AF92" s="30"/>
      <c r="AG92" s="30"/>
      <c r="AH92" s="30"/>
      <c r="AI92" s="30"/>
      <c r="AJ92" s="31"/>
      <c r="AK92" s="32"/>
      <c r="AL92" s="32"/>
      <c r="AM92" s="32"/>
      <c r="AN92" s="32"/>
      <c r="AO92" s="32"/>
      <c r="AP92" s="68"/>
      <c r="AQ92" s="68"/>
      <c r="AR92" s="68"/>
      <c r="AS92" s="68"/>
      <c r="AT92" s="69"/>
      <c r="AU92" s="33"/>
      <c r="AV92" s="33"/>
      <c r="AW92" s="33"/>
      <c r="AX92" s="33"/>
      <c r="AY92" s="34"/>
      <c r="AZ92" s="42">
        <f t="shared" si="12"/>
        <v>0</v>
      </c>
      <c r="BA92" s="43">
        <f t="shared" si="13"/>
        <v>0</v>
      </c>
      <c r="BB92" s="44" t="str">
        <f t="shared" si="15"/>
        <v>SIN AVANCE</v>
      </c>
      <c r="BC92" s="46">
        <f t="shared" si="14"/>
        <v>60</v>
      </c>
      <c r="BD92" s="45" t="str">
        <f t="shared" si="16"/>
        <v>CON TIEMPO</v>
      </c>
      <c r="BE92" s="43">
        <f>AZ92</f>
        <v>0</v>
      </c>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row>
    <row r="93" spans="1:131" customFormat="1" ht="76.5" customHeight="1" thickBot="1" x14ac:dyDescent="0.3">
      <c r="A93" s="27">
        <v>82</v>
      </c>
      <c r="B93" s="26" t="s">
        <v>220</v>
      </c>
      <c r="C93" s="26" t="s">
        <v>221</v>
      </c>
      <c r="D93" s="26" t="s">
        <v>222</v>
      </c>
      <c r="E93" s="26" t="s">
        <v>223</v>
      </c>
      <c r="F93" s="26" t="s">
        <v>224</v>
      </c>
      <c r="G93" s="26" t="s">
        <v>564</v>
      </c>
      <c r="H93" s="26" t="s">
        <v>226</v>
      </c>
      <c r="I93" s="26" t="s">
        <v>565</v>
      </c>
      <c r="J93" s="26" t="s">
        <v>228</v>
      </c>
      <c r="K93" s="26" t="s">
        <v>7</v>
      </c>
      <c r="L93" s="26" t="s">
        <v>7</v>
      </c>
      <c r="M93" s="26" t="s">
        <v>7</v>
      </c>
      <c r="N93" s="28">
        <v>45047</v>
      </c>
      <c r="O93" s="28">
        <v>45291</v>
      </c>
      <c r="P93" s="28" t="s">
        <v>51</v>
      </c>
      <c r="Q93" s="28" t="s">
        <v>520</v>
      </c>
      <c r="R93" s="28" t="s">
        <v>306</v>
      </c>
      <c r="S93" s="28" t="s">
        <v>307</v>
      </c>
      <c r="T93" s="26" t="s">
        <v>521</v>
      </c>
      <c r="U93" s="26" t="s">
        <v>182</v>
      </c>
      <c r="V93" s="26" t="s">
        <v>182</v>
      </c>
      <c r="W93" s="26" t="s">
        <v>182</v>
      </c>
      <c r="X93" s="26" t="s">
        <v>182</v>
      </c>
      <c r="Y93" s="26" t="s">
        <v>182</v>
      </c>
      <c r="Z93" s="35">
        <v>1</v>
      </c>
      <c r="AA93" s="29">
        <f t="shared" si="11"/>
        <v>1</v>
      </c>
      <c r="AB93" s="29">
        <v>0</v>
      </c>
      <c r="AC93" s="35">
        <v>0.33</v>
      </c>
      <c r="AD93" s="35">
        <v>0.33</v>
      </c>
      <c r="AE93" s="35">
        <v>0.34</v>
      </c>
      <c r="AF93" s="30"/>
      <c r="AG93" s="30"/>
      <c r="AH93" s="30"/>
      <c r="AI93" s="30"/>
      <c r="AJ93" s="31"/>
      <c r="AK93" s="32"/>
      <c r="AL93" s="32"/>
      <c r="AM93" s="32"/>
      <c r="AN93" s="32"/>
      <c r="AO93" s="32"/>
      <c r="AP93" s="68"/>
      <c r="AQ93" s="68"/>
      <c r="AR93" s="68"/>
      <c r="AS93" s="68"/>
      <c r="AT93" s="69"/>
      <c r="AU93" s="33"/>
      <c r="AV93" s="33"/>
      <c r="AW93" s="33"/>
      <c r="AX93" s="33"/>
      <c r="AY93" s="34"/>
      <c r="AZ93" s="42">
        <f t="shared" si="12"/>
        <v>0</v>
      </c>
      <c r="BA93" s="43">
        <f t="shared" si="13"/>
        <v>0</v>
      </c>
      <c r="BB93" s="44" t="str">
        <f t="shared" si="15"/>
        <v>SIN AVANCE</v>
      </c>
      <c r="BC93" s="46">
        <f t="shared" si="14"/>
        <v>61</v>
      </c>
      <c r="BD93" s="45" t="str">
        <f t="shared" si="16"/>
        <v>CON TIEMPO</v>
      </c>
      <c r="BE93" s="43">
        <f>AZ93</f>
        <v>0</v>
      </c>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row>
    <row r="94" spans="1:131" customFormat="1" ht="76.5" customHeight="1" thickBot="1" x14ac:dyDescent="0.3">
      <c r="A94" s="27">
        <v>83</v>
      </c>
      <c r="B94" s="26" t="s">
        <v>245</v>
      </c>
      <c r="C94" s="26" t="s">
        <v>295</v>
      </c>
      <c r="D94" s="66" t="s">
        <v>566</v>
      </c>
      <c r="E94" s="70" t="s">
        <v>567</v>
      </c>
      <c r="F94" s="26" t="s">
        <v>568</v>
      </c>
      <c r="G94" s="26" t="s">
        <v>569</v>
      </c>
      <c r="H94" s="26" t="s">
        <v>570</v>
      </c>
      <c r="I94" s="26" t="s">
        <v>571</v>
      </c>
      <c r="J94" s="26" t="s">
        <v>572</v>
      </c>
      <c r="K94" s="26" t="s">
        <v>7</v>
      </c>
      <c r="L94" s="26" t="s">
        <v>7</v>
      </c>
      <c r="M94" s="26" t="s">
        <v>573</v>
      </c>
      <c r="N94" s="28">
        <v>44928</v>
      </c>
      <c r="O94" s="28">
        <v>45107</v>
      </c>
      <c r="P94" s="28" t="s">
        <v>20</v>
      </c>
      <c r="Q94" s="28" t="s">
        <v>574</v>
      </c>
      <c r="R94" s="28" t="s">
        <v>306</v>
      </c>
      <c r="S94" s="28" t="s">
        <v>307</v>
      </c>
      <c r="T94" s="26" t="s">
        <v>498</v>
      </c>
      <c r="U94" s="26" t="s">
        <v>182</v>
      </c>
      <c r="V94" s="26" t="s">
        <v>182</v>
      </c>
      <c r="W94" s="26" t="s">
        <v>182</v>
      </c>
      <c r="X94" s="26" t="s">
        <v>182</v>
      </c>
      <c r="Y94" s="26" t="s">
        <v>182</v>
      </c>
      <c r="Z94" s="29">
        <v>0.13</v>
      </c>
      <c r="AA94" s="29">
        <f t="shared" si="11"/>
        <v>0.13</v>
      </c>
      <c r="AB94" s="29">
        <v>0.5</v>
      </c>
      <c r="AC94" s="29">
        <v>0.5</v>
      </c>
      <c r="AD94" s="29">
        <v>0</v>
      </c>
      <c r="AE94" s="29">
        <v>0</v>
      </c>
      <c r="AF94" s="30"/>
      <c r="AG94" s="30"/>
      <c r="AH94" s="30"/>
      <c r="AI94" s="30"/>
      <c r="AJ94" s="31"/>
      <c r="AK94" s="32"/>
      <c r="AL94" s="32"/>
      <c r="AM94" s="32"/>
      <c r="AN94" s="32"/>
      <c r="AO94" s="32"/>
      <c r="AP94" s="68"/>
      <c r="AQ94" s="68"/>
      <c r="AR94" s="68"/>
      <c r="AS94" s="68"/>
      <c r="AT94" s="69"/>
      <c r="AU94" s="33"/>
      <c r="AV94" s="33"/>
      <c r="AW94" s="33"/>
      <c r="AX94" s="33"/>
      <c r="AY94" s="34"/>
      <c r="AZ94" s="42">
        <f t="shared" si="12"/>
        <v>0</v>
      </c>
      <c r="BA94" s="43">
        <f t="shared" si="13"/>
        <v>0</v>
      </c>
      <c r="BB94" s="44" t="str">
        <f t="shared" si="15"/>
        <v>SIN AVANCE</v>
      </c>
      <c r="BC94" s="45">
        <f t="shared" si="14"/>
        <v>-123</v>
      </c>
      <c r="BD94" s="45" t="str">
        <f t="shared" si="16"/>
        <v>VENCIDO</v>
      </c>
      <c r="BE94" s="75">
        <f>SUM(AZ94:AZ100)</f>
        <v>0</v>
      </c>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row>
    <row r="95" spans="1:131" customFormat="1" ht="76.5" customHeight="1" thickBot="1" x14ac:dyDescent="0.3">
      <c r="A95" s="27">
        <v>84</v>
      </c>
      <c r="B95" s="26" t="s">
        <v>245</v>
      </c>
      <c r="C95" s="26" t="s">
        <v>444</v>
      </c>
      <c r="D95" s="66" t="s">
        <v>566</v>
      </c>
      <c r="E95" s="70" t="s">
        <v>567</v>
      </c>
      <c r="F95" s="26" t="s">
        <v>568</v>
      </c>
      <c r="G95" s="26" t="s">
        <v>575</v>
      </c>
      <c r="H95" s="26" t="s">
        <v>576</v>
      </c>
      <c r="I95" s="26" t="s">
        <v>577</v>
      </c>
      <c r="J95" s="26" t="s">
        <v>578</v>
      </c>
      <c r="K95" s="26" t="s">
        <v>20</v>
      </c>
      <c r="L95" s="26" t="s">
        <v>7</v>
      </c>
      <c r="M95" s="26" t="s">
        <v>573</v>
      </c>
      <c r="N95" s="28">
        <v>44928</v>
      </c>
      <c r="O95" s="28">
        <v>45260</v>
      </c>
      <c r="P95" s="28" t="s">
        <v>20</v>
      </c>
      <c r="Q95" s="28" t="s">
        <v>574</v>
      </c>
      <c r="R95" s="28" t="s">
        <v>306</v>
      </c>
      <c r="S95" s="28" t="s">
        <v>307</v>
      </c>
      <c r="T95" s="26" t="s">
        <v>498</v>
      </c>
      <c r="U95" s="26" t="s">
        <v>182</v>
      </c>
      <c r="V95" s="26" t="s">
        <v>182</v>
      </c>
      <c r="W95" s="26" t="s">
        <v>182</v>
      </c>
      <c r="X95" s="26" t="s">
        <v>182</v>
      </c>
      <c r="Y95" s="26" t="s">
        <v>182</v>
      </c>
      <c r="Z95" s="29">
        <v>0.13</v>
      </c>
      <c r="AA95" s="29">
        <f t="shared" si="11"/>
        <v>0.12999999999999998</v>
      </c>
      <c r="AB95" s="29">
        <v>0.3</v>
      </c>
      <c r="AC95" s="29">
        <v>0.3</v>
      </c>
      <c r="AD95" s="29">
        <v>0.3</v>
      </c>
      <c r="AE95" s="29">
        <v>0.1</v>
      </c>
      <c r="AF95" s="30"/>
      <c r="AG95" s="30"/>
      <c r="AH95" s="30"/>
      <c r="AI95" s="30"/>
      <c r="AJ95" s="31"/>
      <c r="AK95" s="32"/>
      <c r="AL95" s="32"/>
      <c r="AM95" s="32"/>
      <c r="AN95" s="32"/>
      <c r="AO95" s="32"/>
      <c r="AP95" s="68"/>
      <c r="AQ95" s="68"/>
      <c r="AR95" s="68"/>
      <c r="AS95" s="68"/>
      <c r="AT95" s="69"/>
      <c r="AU95" s="33"/>
      <c r="AV95" s="33"/>
      <c r="AW95" s="33"/>
      <c r="AX95" s="33"/>
      <c r="AY95" s="34"/>
      <c r="AZ95" s="42">
        <f t="shared" si="12"/>
        <v>0</v>
      </c>
      <c r="BA95" s="43">
        <f t="shared" si="13"/>
        <v>0</v>
      </c>
      <c r="BB95" s="44" t="str">
        <f t="shared" si="15"/>
        <v>SIN AVANCE</v>
      </c>
      <c r="BC95" s="46">
        <f t="shared" si="14"/>
        <v>30</v>
      </c>
      <c r="BD95" s="45" t="str">
        <f t="shared" si="16"/>
        <v>CON TIEMPO</v>
      </c>
      <c r="BE95" s="75"/>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row>
    <row r="96" spans="1:131" customFormat="1" ht="76.5" customHeight="1" thickBot="1" x14ac:dyDescent="0.3">
      <c r="A96" s="27">
        <v>85</v>
      </c>
      <c r="B96" s="26" t="s">
        <v>245</v>
      </c>
      <c r="C96" s="26" t="s">
        <v>295</v>
      </c>
      <c r="D96" s="66" t="s">
        <v>566</v>
      </c>
      <c r="E96" s="70" t="s">
        <v>567</v>
      </c>
      <c r="F96" s="26" t="s">
        <v>568</v>
      </c>
      <c r="G96" s="26" t="s">
        <v>579</v>
      </c>
      <c r="H96" s="26" t="s">
        <v>580</v>
      </c>
      <c r="I96" s="26" t="s">
        <v>581</v>
      </c>
      <c r="J96" s="26" t="s">
        <v>582</v>
      </c>
      <c r="K96" s="26" t="s">
        <v>20</v>
      </c>
      <c r="L96" s="26" t="s">
        <v>7</v>
      </c>
      <c r="M96" s="26" t="s">
        <v>573</v>
      </c>
      <c r="N96" s="28">
        <v>44928</v>
      </c>
      <c r="O96" s="28">
        <v>45260</v>
      </c>
      <c r="P96" s="28" t="s">
        <v>20</v>
      </c>
      <c r="Q96" s="28" t="s">
        <v>574</v>
      </c>
      <c r="R96" s="28" t="s">
        <v>306</v>
      </c>
      <c r="S96" s="28" t="s">
        <v>307</v>
      </c>
      <c r="T96" s="26" t="s">
        <v>498</v>
      </c>
      <c r="U96" s="26" t="s">
        <v>182</v>
      </c>
      <c r="V96" s="26" t="s">
        <v>182</v>
      </c>
      <c r="W96" s="26" t="s">
        <v>182</v>
      </c>
      <c r="X96" s="26" t="s">
        <v>182</v>
      </c>
      <c r="Y96" s="26" t="s">
        <v>182</v>
      </c>
      <c r="Z96" s="29">
        <v>0.13</v>
      </c>
      <c r="AA96" s="29">
        <f t="shared" si="11"/>
        <v>0.12999999999999998</v>
      </c>
      <c r="AB96" s="29">
        <v>0.3</v>
      </c>
      <c r="AC96" s="29">
        <v>0.3</v>
      </c>
      <c r="AD96" s="29">
        <v>0.3</v>
      </c>
      <c r="AE96" s="29">
        <v>0.1</v>
      </c>
      <c r="AF96" s="30"/>
      <c r="AG96" s="30"/>
      <c r="AH96" s="30"/>
      <c r="AI96" s="30"/>
      <c r="AJ96" s="31"/>
      <c r="AK96" s="32"/>
      <c r="AL96" s="32"/>
      <c r="AM96" s="32"/>
      <c r="AN96" s="32"/>
      <c r="AO96" s="32"/>
      <c r="AP96" s="68"/>
      <c r="AQ96" s="68"/>
      <c r="AR96" s="68"/>
      <c r="AS96" s="68"/>
      <c r="AT96" s="69"/>
      <c r="AU96" s="33"/>
      <c r="AV96" s="33"/>
      <c r="AW96" s="33"/>
      <c r="AX96" s="33"/>
      <c r="AY96" s="34"/>
      <c r="AZ96" s="42">
        <f t="shared" si="12"/>
        <v>0</v>
      </c>
      <c r="BA96" s="43">
        <f t="shared" si="13"/>
        <v>0</v>
      </c>
      <c r="BB96" s="44" t="str">
        <f t="shared" si="15"/>
        <v>SIN AVANCE</v>
      </c>
      <c r="BC96" s="46">
        <f t="shared" si="14"/>
        <v>30</v>
      </c>
      <c r="BD96" s="45" t="str">
        <f t="shared" si="16"/>
        <v>CON TIEMPO</v>
      </c>
      <c r="BE96" s="75"/>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row>
    <row r="97" spans="1:131" customFormat="1" ht="76.5" customHeight="1" thickBot="1" x14ac:dyDescent="0.3">
      <c r="A97" s="27">
        <v>86</v>
      </c>
      <c r="B97" s="26" t="s">
        <v>245</v>
      </c>
      <c r="C97" s="26" t="s">
        <v>295</v>
      </c>
      <c r="D97" s="66" t="s">
        <v>566</v>
      </c>
      <c r="E97" s="70" t="s">
        <v>567</v>
      </c>
      <c r="F97" s="26" t="s">
        <v>568</v>
      </c>
      <c r="G97" s="26" t="s">
        <v>583</v>
      </c>
      <c r="H97" s="26" t="s">
        <v>584</v>
      </c>
      <c r="I97" s="26" t="s">
        <v>585</v>
      </c>
      <c r="J97" s="26" t="s">
        <v>586</v>
      </c>
      <c r="K97" s="26" t="s">
        <v>7</v>
      </c>
      <c r="L97" s="26" t="s">
        <v>7</v>
      </c>
      <c r="M97" s="26" t="s">
        <v>573</v>
      </c>
      <c r="N97" s="28">
        <v>44928</v>
      </c>
      <c r="O97" s="28">
        <v>45260</v>
      </c>
      <c r="P97" s="28" t="s">
        <v>20</v>
      </c>
      <c r="Q97" s="28" t="s">
        <v>574</v>
      </c>
      <c r="R97" s="28" t="s">
        <v>306</v>
      </c>
      <c r="S97" s="28" t="s">
        <v>307</v>
      </c>
      <c r="T97" s="26" t="s">
        <v>498</v>
      </c>
      <c r="U97" s="26" t="s">
        <v>182</v>
      </c>
      <c r="V97" s="26" t="s">
        <v>182</v>
      </c>
      <c r="W97" s="26" t="s">
        <v>182</v>
      </c>
      <c r="X97" s="26" t="s">
        <v>182</v>
      </c>
      <c r="Y97" s="26" t="s">
        <v>182</v>
      </c>
      <c r="Z97" s="29">
        <v>0.13</v>
      </c>
      <c r="AA97" s="29">
        <f t="shared" si="11"/>
        <v>0.12999999999999998</v>
      </c>
      <c r="AB97" s="29">
        <v>0.3</v>
      </c>
      <c r="AC97" s="29">
        <v>0.3</v>
      </c>
      <c r="AD97" s="29">
        <v>0.3</v>
      </c>
      <c r="AE97" s="29">
        <v>0.1</v>
      </c>
      <c r="AF97" s="30"/>
      <c r="AG97" s="30"/>
      <c r="AH97" s="30"/>
      <c r="AI97" s="30"/>
      <c r="AJ97" s="31"/>
      <c r="AK97" s="32"/>
      <c r="AL97" s="32"/>
      <c r="AM97" s="32"/>
      <c r="AN97" s="32"/>
      <c r="AO97" s="32"/>
      <c r="AP97" s="68"/>
      <c r="AQ97" s="68"/>
      <c r="AR97" s="68"/>
      <c r="AS97" s="68"/>
      <c r="AT97" s="69"/>
      <c r="AU97" s="33"/>
      <c r="AV97" s="33"/>
      <c r="AW97" s="33"/>
      <c r="AX97" s="33"/>
      <c r="AY97" s="34"/>
      <c r="AZ97" s="42">
        <f t="shared" si="12"/>
        <v>0</v>
      </c>
      <c r="BA97" s="43">
        <f t="shared" si="13"/>
        <v>0</v>
      </c>
      <c r="BB97" s="44" t="str">
        <f t="shared" si="15"/>
        <v>SIN AVANCE</v>
      </c>
      <c r="BC97" s="46">
        <f t="shared" si="14"/>
        <v>30</v>
      </c>
      <c r="BD97" s="45" t="str">
        <f t="shared" si="16"/>
        <v>CON TIEMPO</v>
      </c>
      <c r="BE97" s="75"/>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row>
    <row r="98" spans="1:131" customFormat="1" ht="101.25" customHeight="1" thickBot="1" x14ac:dyDescent="0.3">
      <c r="A98" s="27">
        <v>87</v>
      </c>
      <c r="B98" s="26" t="s">
        <v>245</v>
      </c>
      <c r="C98" s="26" t="s">
        <v>295</v>
      </c>
      <c r="D98" s="66" t="s">
        <v>566</v>
      </c>
      <c r="E98" s="70" t="s">
        <v>567</v>
      </c>
      <c r="F98" s="26" t="s">
        <v>568</v>
      </c>
      <c r="G98" s="26" t="s">
        <v>587</v>
      </c>
      <c r="H98" s="26" t="s">
        <v>588</v>
      </c>
      <c r="I98" s="26" t="s">
        <v>589</v>
      </c>
      <c r="J98" s="26" t="s">
        <v>590</v>
      </c>
      <c r="K98" s="26" t="s">
        <v>7</v>
      </c>
      <c r="L98" s="26" t="s">
        <v>7</v>
      </c>
      <c r="M98" s="26" t="s">
        <v>573</v>
      </c>
      <c r="N98" s="28">
        <v>44928</v>
      </c>
      <c r="O98" s="28">
        <v>45107</v>
      </c>
      <c r="P98" s="28" t="s">
        <v>20</v>
      </c>
      <c r="Q98" s="28" t="s">
        <v>574</v>
      </c>
      <c r="R98" s="28" t="s">
        <v>306</v>
      </c>
      <c r="S98" s="28" t="s">
        <v>307</v>
      </c>
      <c r="T98" s="26" t="s">
        <v>498</v>
      </c>
      <c r="U98" s="26" t="s">
        <v>182</v>
      </c>
      <c r="V98" s="26" t="s">
        <v>182</v>
      </c>
      <c r="W98" s="26" t="s">
        <v>182</v>
      </c>
      <c r="X98" s="26" t="s">
        <v>182</v>
      </c>
      <c r="Y98" s="26" t="s">
        <v>182</v>
      </c>
      <c r="Z98" s="29">
        <v>0.12</v>
      </c>
      <c r="AA98" s="29">
        <f t="shared" si="11"/>
        <v>0.12</v>
      </c>
      <c r="AB98" s="29">
        <v>0.5</v>
      </c>
      <c r="AC98" s="29">
        <v>0.5</v>
      </c>
      <c r="AD98" s="29">
        <v>0</v>
      </c>
      <c r="AE98" s="29">
        <v>0</v>
      </c>
      <c r="AF98" s="30"/>
      <c r="AG98" s="30"/>
      <c r="AH98" s="30"/>
      <c r="AI98" s="30"/>
      <c r="AJ98" s="31"/>
      <c r="AK98" s="32"/>
      <c r="AL98" s="32"/>
      <c r="AM98" s="32"/>
      <c r="AN98" s="32"/>
      <c r="AO98" s="32"/>
      <c r="AP98" s="68"/>
      <c r="AQ98" s="68"/>
      <c r="AR98" s="68"/>
      <c r="AS98" s="68"/>
      <c r="AT98" s="69"/>
      <c r="AU98" s="33"/>
      <c r="AV98" s="33"/>
      <c r="AW98" s="33"/>
      <c r="AX98" s="33"/>
      <c r="AY98" s="34"/>
      <c r="AZ98" s="42">
        <f t="shared" si="12"/>
        <v>0</v>
      </c>
      <c r="BA98" s="43">
        <f t="shared" si="13"/>
        <v>0</v>
      </c>
      <c r="BB98" s="44" t="str">
        <f t="shared" si="15"/>
        <v>SIN AVANCE</v>
      </c>
      <c r="BC98" s="46">
        <f t="shared" si="14"/>
        <v>-123</v>
      </c>
      <c r="BD98" s="45" t="str">
        <f t="shared" si="16"/>
        <v>VENCIDO</v>
      </c>
      <c r="BE98" s="75"/>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row>
    <row r="99" spans="1:131" customFormat="1" ht="76.5" customHeight="1" thickBot="1" x14ac:dyDescent="0.3">
      <c r="A99" s="27">
        <v>88</v>
      </c>
      <c r="B99" s="26" t="s">
        <v>245</v>
      </c>
      <c r="C99" s="26" t="s">
        <v>295</v>
      </c>
      <c r="D99" s="66" t="s">
        <v>566</v>
      </c>
      <c r="E99" s="70" t="s">
        <v>567</v>
      </c>
      <c r="F99" s="26" t="s">
        <v>568</v>
      </c>
      <c r="G99" s="26" t="s">
        <v>591</v>
      </c>
      <c r="H99" s="26" t="s">
        <v>592</v>
      </c>
      <c r="I99" s="26" t="s">
        <v>593</v>
      </c>
      <c r="J99" s="26" t="s">
        <v>594</v>
      </c>
      <c r="K99" s="26" t="s">
        <v>7</v>
      </c>
      <c r="L99" s="26" t="s">
        <v>7</v>
      </c>
      <c r="M99" s="26" t="s">
        <v>595</v>
      </c>
      <c r="N99" s="28">
        <v>44928</v>
      </c>
      <c r="O99" s="28">
        <v>45289</v>
      </c>
      <c r="P99" s="28" t="s">
        <v>20</v>
      </c>
      <c r="Q99" s="28" t="s">
        <v>574</v>
      </c>
      <c r="R99" s="28" t="s">
        <v>306</v>
      </c>
      <c r="S99" s="28" t="s">
        <v>307</v>
      </c>
      <c r="T99" s="26" t="s">
        <v>498</v>
      </c>
      <c r="U99" s="26" t="s">
        <v>182</v>
      </c>
      <c r="V99" s="26" t="s">
        <v>182</v>
      </c>
      <c r="W99" s="26" t="s">
        <v>182</v>
      </c>
      <c r="X99" s="26" t="s">
        <v>182</v>
      </c>
      <c r="Y99" s="26" t="s">
        <v>182</v>
      </c>
      <c r="Z99" s="29">
        <v>0.12</v>
      </c>
      <c r="AA99" s="29">
        <f t="shared" si="11"/>
        <v>0.12</v>
      </c>
      <c r="AB99" s="29">
        <v>0.25</v>
      </c>
      <c r="AC99" s="29">
        <v>0.25</v>
      </c>
      <c r="AD99" s="29">
        <v>0.25</v>
      </c>
      <c r="AE99" s="29">
        <v>0.25</v>
      </c>
      <c r="AF99" s="30"/>
      <c r="AG99" s="30"/>
      <c r="AH99" s="30"/>
      <c r="AI99" s="30"/>
      <c r="AJ99" s="31"/>
      <c r="AK99" s="32"/>
      <c r="AL99" s="32"/>
      <c r="AM99" s="32"/>
      <c r="AN99" s="32"/>
      <c r="AO99" s="32"/>
      <c r="AP99" s="68"/>
      <c r="AQ99" s="68"/>
      <c r="AR99" s="68"/>
      <c r="AS99" s="68"/>
      <c r="AT99" s="69"/>
      <c r="AU99" s="33"/>
      <c r="AV99" s="33"/>
      <c r="AW99" s="33"/>
      <c r="AX99" s="33"/>
      <c r="AY99" s="34"/>
      <c r="AZ99" s="42">
        <f t="shared" si="12"/>
        <v>0</v>
      </c>
      <c r="BA99" s="43">
        <f t="shared" si="13"/>
        <v>0</v>
      </c>
      <c r="BB99" s="44" t="str">
        <f t="shared" si="15"/>
        <v>SIN AVANCE</v>
      </c>
      <c r="BC99" s="46">
        <f t="shared" si="14"/>
        <v>59</v>
      </c>
      <c r="BD99" s="45" t="str">
        <f t="shared" si="16"/>
        <v>CON TIEMPO</v>
      </c>
      <c r="BE99" s="75"/>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row>
    <row r="100" spans="1:131" customFormat="1" ht="76.5" customHeight="1" thickBot="1" x14ac:dyDescent="0.3">
      <c r="A100" s="27">
        <v>89</v>
      </c>
      <c r="B100" s="26" t="s">
        <v>245</v>
      </c>
      <c r="C100" s="26" t="s">
        <v>295</v>
      </c>
      <c r="D100" s="66" t="s">
        <v>566</v>
      </c>
      <c r="E100" s="70" t="s">
        <v>567</v>
      </c>
      <c r="F100" s="26" t="s">
        <v>568</v>
      </c>
      <c r="G100" s="26" t="s">
        <v>596</v>
      </c>
      <c r="H100" s="26" t="s">
        <v>597</v>
      </c>
      <c r="I100" s="26" t="s">
        <v>598</v>
      </c>
      <c r="J100" s="26" t="s">
        <v>599</v>
      </c>
      <c r="K100" s="26" t="s">
        <v>7</v>
      </c>
      <c r="L100" s="26" t="s">
        <v>7</v>
      </c>
      <c r="M100" s="26" t="s">
        <v>595</v>
      </c>
      <c r="N100" s="28">
        <v>45017</v>
      </c>
      <c r="O100" s="28">
        <v>45289</v>
      </c>
      <c r="P100" s="28" t="s">
        <v>20</v>
      </c>
      <c r="Q100" s="28" t="s">
        <v>574</v>
      </c>
      <c r="R100" s="28" t="s">
        <v>306</v>
      </c>
      <c r="S100" s="28" t="s">
        <v>307</v>
      </c>
      <c r="T100" s="26" t="s">
        <v>498</v>
      </c>
      <c r="U100" s="26" t="s">
        <v>182</v>
      </c>
      <c r="V100" s="26" t="s">
        <v>182</v>
      </c>
      <c r="W100" s="26" t="s">
        <v>182</v>
      </c>
      <c r="X100" s="26" t="s">
        <v>182</v>
      </c>
      <c r="Y100" s="26" t="s">
        <v>182</v>
      </c>
      <c r="Z100" s="29">
        <v>0.12</v>
      </c>
      <c r="AA100" s="29">
        <f t="shared" si="11"/>
        <v>0.12</v>
      </c>
      <c r="AB100" s="29">
        <v>0</v>
      </c>
      <c r="AC100" s="29">
        <v>0.33</v>
      </c>
      <c r="AD100" s="29">
        <v>0.33</v>
      </c>
      <c r="AE100" s="29">
        <v>0.34</v>
      </c>
      <c r="AF100" s="30"/>
      <c r="AG100" s="30"/>
      <c r="AH100" s="30"/>
      <c r="AI100" s="30"/>
      <c r="AJ100" s="31"/>
      <c r="AK100" s="32"/>
      <c r="AL100" s="32"/>
      <c r="AM100" s="32"/>
      <c r="AN100" s="32"/>
      <c r="AO100" s="32"/>
      <c r="AP100" s="68"/>
      <c r="AQ100" s="68"/>
      <c r="AR100" s="68"/>
      <c r="AS100" s="68"/>
      <c r="AT100" s="69"/>
      <c r="AU100" s="33"/>
      <c r="AV100" s="33"/>
      <c r="AW100" s="33"/>
      <c r="AX100" s="33"/>
      <c r="AY100" s="34"/>
      <c r="AZ100" s="42">
        <f t="shared" si="12"/>
        <v>0</v>
      </c>
      <c r="BA100" s="43">
        <f t="shared" si="13"/>
        <v>0</v>
      </c>
      <c r="BB100" s="44" t="str">
        <f t="shared" si="15"/>
        <v>SIN AVANCE</v>
      </c>
      <c r="BC100" s="46">
        <f t="shared" si="14"/>
        <v>59</v>
      </c>
      <c r="BD100" s="45" t="str">
        <f t="shared" si="16"/>
        <v>CON TIEMPO</v>
      </c>
      <c r="BE100" s="75"/>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row>
    <row r="101" spans="1:131" customFormat="1" ht="76.5" customHeight="1" thickBot="1" x14ac:dyDescent="0.3">
      <c r="A101" s="27">
        <v>90</v>
      </c>
      <c r="B101" s="26" t="s">
        <v>245</v>
      </c>
      <c r="C101" s="26" t="s">
        <v>246</v>
      </c>
      <c r="D101" s="26" t="s">
        <v>247</v>
      </c>
      <c r="E101" s="26" t="s">
        <v>248</v>
      </c>
      <c r="F101" s="26" t="s">
        <v>249</v>
      </c>
      <c r="G101" s="26" t="s">
        <v>600</v>
      </c>
      <c r="H101" s="26" t="s">
        <v>601</v>
      </c>
      <c r="I101" s="26" t="s">
        <v>602</v>
      </c>
      <c r="J101" s="26" t="s">
        <v>603</v>
      </c>
      <c r="K101" s="26" t="s">
        <v>20</v>
      </c>
      <c r="L101" s="26" t="s">
        <v>194</v>
      </c>
      <c r="M101" s="27" t="s">
        <v>7</v>
      </c>
      <c r="N101" s="28">
        <v>44928</v>
      </c>
      <c r="O101" s="28">
        <v>45289</v>
      </c>
      <c r="P101" s="28" t="s">
        <v>20</v>
      </c>
      <c r="Q101" s="28" t="s">
        <v>574</v>
      </c>
      <c r="R101" s="28" t="s">
        <v>306</v>
      </c>
      <c r="S101" s="28" t="s">
        <v>307</v>
      </c>
      <c r="T101" s="26" t="s">
        <v>498</v>
      </c>
      <c r="U101" s="26" t="s">
        <v>182</v>
      </c>
      <c r="V101" s="26" t="s">
        <v>182</v>
      </c>
      <c r="W101" s="26" t="s">
        <v>182</v>
      </c>
      <c r="X101" s="26" t="s">
        <v>182</v>
      </c>
      <c r="Y101" s="26" t="s">
        <v>182</v>
      </c>
      <c r="Z101" s="29">
        <v>1</v>
      </c>
      <c r="AA101" s="29">
        <f t="shared" si="11"/>
        <v>1</v>
      </c>
      <c r="AB101" s="29">
        <v>0.3</v>
      </c>
      <c r="AC101" s="29">
        <v>0.3</v>
      </c>
      <c r="AD101" s="29">
        <v>0.2</v>
      </c>
      <c r="AE101" s="29">
        <v>0.2</v>
      </c>
      <c r="AF101" s="30"/>
      <c r="AG101" s="30"/>
      <c r="AH101" s="30"/>
      <c r="AI101" s="30"/>
      <c r="AJ101" s="31"/>
      <c r="AK101" s="32"/>
      <c r="AL101" s="32"/>
      <c r="AM101" s="32"/>
      <c r="AN101" s="32"/>
      <c r="AO101" s="32"/>
      <c r="AP101" s="68"/>
      <c r="AQ101" s="68"/>
      <c r="AR101" s="68"/>
      <c r="AS101" s="68"/>
      <c r="AT101" s="69"/>
      <c r="AU101" s="33"/>
      <c r="AV101" s="33"/>
      <c r="AW101" s="33"/>
      <c r="AX101" s="33"/>
      <c r="AY101" s="34"/>
      <c r="AZ101" s="42">
        <f t="shared" si="12"/>
        <v>0</v>
      </c>
      <c r="BA101" s="43">
        <f t="shared" si="13"/>
        <v>0</v>
      </c>
      <c r="BB101" s="44" t="str">
        <f t="shared" si="15"/>
        <v>SIN AVANCE</v>
      </c>
      <c r="BC101" s="46">
        <f t="shared" si="14"/>
        <v>59</v>
      </c>
      <c r="BD101" s="45" t="str">
        <f t="shared" si="16"/>
        <v>CON TIEMPO</v>
      </c>
      <c r="BE101" s="43">
        <f>AZ101</f>
        <v>0</v>
      </c>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row>
    <row r="102" spans="1:131" customFormat="1" ht="225.75" customHeight="1" thickBot="1" x14ac:dyDescent="0.3">
      <c r="A102" s="27">
        <v>91</v>
      </c>
      <c r="B102" s="26" t="s">
        <v>220</v>
      </c>
      <c r="C102" s="26" t="s">
        <v>221</v>
      </c>
      <c r="D102" s="26" t="s">
        <v>222</v>
      </c>
      <c r="E102" s="26" t="s">
        <v>223</v>
      </c>
      <c r="F102" s="26" t="s">
        <v>224</v>
      </c>
      <c r="G102" s="26" t="s">
        <v>604</v>
      </c>
      <c r="H102" s="26" t="s">
        <v>226</v>
      </c>
      <c r="I102" s="26" t="s">
        <v>605</v>
      </c>
      <c r="J102" s="26" t="s">
        <v>228</v>
      </c>
      <c r="K102" s="26" t="s">
        <v>7</v>
      </c>
      <c r="L102" s="26" t="s">
        <v>7</v>
      </c>
      <c r="M102" s="26" t="s">
        <v>7</v>
      </c>
      <c r="N102" s="28">
        <v>45047</v>
      </c>
      <c r="O102" s="28">
        <v>45291</v>
      </c>
      <c r="P102" s="28" t="s">
        <v>20</v>
      </c>
      <c r="Q102" s="28" t="s">
        <v>574</v>
      </c>
      <c r="R102" s="28" t="s">
        <v>306</v>
      </c>
      <c r="S102" s="28" t="s">
        <v>307</v>
      </c>
      <c r="T102" s="26" t="s">
        <v>498</v>
      </c>
      <c r="U102" s="26" t="s">
        <v>182</v>
      </c>
      <c r="V102" s="26" t="s">
        <v>182</v>
      </c>
      <c r="W102" s="26" t="s">
        <v>182</v>
      </c>
      <c r="X102" s="26" t="s">
        <v>182</v>
      </c>
      <c r="Y102" s="26" t="s">
        <v>182</v>
      </c>
      <c r="Z102" s="35">
        <v>1</v>
      </c>
      <c r="AA102" s="29">
        <f t="shared" si="11"/>
        <v>1</v>
      </c>
      <c r="AB102" s="29">
        <v>0</v>
      </c>
      <c r="AC102" s="35">
        <v>0.33</v>
      </c>
      <c r="AD102" s="35">
        <v>0.33</v>
      </c>
      <c r="AE102" s="35">
        <v>0.34</v>
      </c>
      <c r="AF102" s="30"/>
      <c r="AG102" s="30"/>
      <c r="AH102" s="30"/>
      <c r="AI102" s="30"/>
      <c r="AJ102" s="31"/>
      <c r="AK102" s="32"/>
      <c r="AL102" s="32"/>
      <c r="AM102" s="32"/>
      <c r="AN102" s="32"/>
      <c r="AO102" s="32"/>
      <c r="AP102" s="68"/>
      <c r="AQ102" s="68"/>
      <c r="AR102" s="68"/>
      <c r="AS102" s="68"/>
      <c r="AT102" s="69"/>
      <c r="AU102" s="33"/>
      <c r="AV102" s="33"/>
      <c r="AW102" s="33"/>
      <c r="AX102" s="33"/>
      <c r="AY102" s="34"/>
      <c r="AZ102" s="42">
        <f t="shared" si="12"/>
        <v>0</v>
      </c>
      <c r="BA102" s="43">
        <f t="shared" si="13"/>
        <v>0</v>
      </c>
      <c r="BB102" s="44" t="str">
        <f t="shared" si="15"/>
        <v>SIN AVANCE</v>
      </c>
      <c r="BC102" s="46">
        <f t="shared" si="14"/>
        <v>61</v>
      </c>
      <c r="BD102" s="45" t="str">
        <f t="shared" si="16"/>
        <v>CON TIEMPO</v>
      </c>
      <c r="BE102" s="43">
        <f>AZ102</f>
        <v>0</v>
      </c>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row>
    <row r="103" spans="1:131" customFormat="1" ht="76.5" customHeight="1" thickBot="1" x14ac:dyDescent="0.3">
      <c r="A103" s="27">
        <v>92</v>
      </c>
      <c r="B103" s="26" t="s">
        <v>245</v>
      </c>
      <c r="C103" s="26" t="s">
        <v>295</v>
      </c>
      <c r="D103" s="26" t="s">
        <v>606</v>
      </c>
      <c r="E103" s="26" t="s">
        <v>607</v>
      </c>
      <c r="F103" s="26" t="s">
        <v>608</v>
      </c>
      <c r="G103" s="26" t="s">
        <v>609</v>
      </c>
      <c r="H103" s="26" t="s">
        <v>610</v>
      </c>
      <c r="I103" s="26" t="s">
        <v>611</v>
      </c>
      <c r="J103" s="26" t="s">
        <v>612</v>
      </c>
      <c r="K103" s="26" t="s">
        <v>7</v>
      </c>
      <c r="L103" s="26" t="s">
        <v>7</v>
      </c>
      <c r="M103" s="26" t="s">
        <v>7</v>
      </c>
      <c r="N103" s="28">
        <v>45110</v>
      </c>
      <c r="O103" s="28">
        <v>45198</v>
      </c>
      <c r="P103" s="37" t="s">
        <v>100</v>
      </c>
      <c r="Q103" s="28" t="s">
        <v>613</v>
      </c>
      <c r="R103" s="28" t="s">
        <v>306</v>
      </c>
      <c r="S103" s="28" t="s">
        <v>307</v>
      </c>
      <c r="T103" s="26" t="s">
        <v>614</v>
      </c>
      <c r="U103" s="26" t="s">
        <v>182</v>
      </c>
      <c r="V103" s="26" t="s">
        <v>182</v>
      </c>
      <c r="W103" s="26" t="s">
        <v>182</v>
      </c>
      <c r="X103" s="26" t="s">
        <v>182</v>
      </c>
      <c r="Y103" s="26" t="s">
        <v>182</v>
      </c>
      <c r="Z103" s="29">
        <v>0.2</v>
      </c>
      <c r="AA103" s="29">
        <f t="shared" si="11"/>
        <v>0.2</v>
      </c>
      <c r="AB103" s="29">
        <v>0</v>
      </c>
      <c r="AC103" s="29">
        <v>0</v>
      </c>
      <c r="AD103" s="29">
        <v>1</v>
      </c>
      <c r="AE103" s="29">
        <v>0</v>
      </c>
      <c r="AF103" s="30"/>
      <c r="AG103" s="30"/>
      <c r="AH103" s="30"/>
      <c r="AI103" s="30"/>
      <c r="AJ103" s="31"/>
      <c r="AK103" s="32"/>
      <c r="AL103" s="32"/>
      <c r="AM103" s="32"/>
      <c r="AN103" s="32"/>
      <c r="AO103" s="32"/>
      <c r="AP103" s="68"/>
      <c r="AQ103" s="68"/>
      <c r="AR103" s="68"/>
      <c r="AS103" s="68"/>
      <c r="AT103" s="69"/>
      <c r="AU103" s="33"/>
      <c r="AV103" s="33"/>
      <c r="AW103" s="33"/>
      <c r="AX103" s="33"/>
      <c r="AY103" s="34"/>
      <c r="AZ103" s="42">
        <f t="shared" si="12"/>
        <v>0</v>
      </c>
      <c r="BA103" s="43">
        <f t="shared" si="13"/>
        <v>0</v>
      </c>
      <c r="BB103" s="44" t="str">
        <f t="shared" si="15"/>
        <v>SIN AVANCE</v>
      </c>
      <c r="BC103" s="46">
        <f t="shared" si="14"/>
        <v>-32</v>
      </c>
      <c r="BD103" s="45" t="str">
        <f t="shared" si="16"/>
        <v>VENCIDO</v>
      </c>
      <c r="BE103" s="75">
        <f>SUM(AZ103:AZ107)</f>
        <v>0</v>
      </c>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row>
    <row r="104" spans="1:131" customFormat="1" ht="76.5" customHeight="1" thickBot="1" x14ac:dyDescent="0.3">
      <c r="A104" s="27">
        <v>93</v>
      </c>
      <c r="B104" s="26" t="s">
        <v>245</v>
      </c>
      <c r="C104" s="26" t="s">
        <v>295</v>
      </c>
      <c r="D104" s="26" t="s">
        <v>606</v>
      </c>
      <c r="E104" s="26" t="s">
        <v>607</v>
      </c>
      <c r="F104" s="26" t="s">
        <v>608</v>
      </c>
      <c r="G104" s="26" t="s">
        <v>615</v>
      </c>
      <c r="H104" s="26" t="s">
        <v>616</v>
      </c>
      <c r="I104" s="26" t="s">
        <v>617</v>
      </c>
      <c r="J104" s="26" t="s">
        <v>618</v>
      </c>
      <c r="K104" s="26" t="s">
        <v>7</v>
      </c>
      <c r="L104" s="26" t="s">
        <v>7</v>
      </c>
      <c r="M104" s="26" t="s">
        <v>7</v>
      </c>
      <c r="N104" s="28">
        <v>44928</v>
      </c>
      <c r="O104" s="28">
        <v>45289</v>
      </c>
      <c r="P104" s="28" t="s">
        <v>100</v>
      </c>
      <c r="Q104" s="28" t="s">
        <v>613</v>
      </c>
      <c r="R104" s="28" t="s">
        <v>306</v>
      </c>
      <c r="S104" s="28" t="s">
        <v>307</v>
      </c>
      <c r="T104" s="26" t="s">
        <v>614</v>
      </c>
      <c r="U104" s="26" t="s">
        <v>182</v>
      </c>
      <c r="V104" s="26" t="s">
        <v>182</v>
      </c>
      <c r="W104" s="26" t="s">
        <v>182</v>
      </c>
      <c r="X104" s="26" t="s">
        <v>182</v>
      </c>
      <c r="Y104" s="26" t="s">
        <v>182</v>
      </c>
      <c r="Z104" s="29">
        <v>0.2</v>
      </c>
      <c r="AA104" s="29">
        <f t="shared" si="11"/>
        <v>0.2</v>
      </c>
      <c r="AB104" s="29">
        <v>0.25</v>
      </c>
      <c r="AC104" s="29">
        <v>0.25</v>
      </c>
      <c r="AD104" s="29">
        <v>0.25</v>
      </c>
      <c r="AE104" s="29">
        <v>0.25</v>
      </c>
      <c r="AF104" s="30"/>
      <c r="AG104" s="30"/>
      <c r="AH104" s="30"/>
      <c r="AI104" s="30"/>
      <c r="AJ104" s="31"/>
      <c r="AK104" s="32"/>
      <c r="AL104" s="32"/>
      <c r="AM104" s="32"/>
      <c r="AN104" s="32"/>
      <c r="AO104" s="32"/>
      <c r="AP104" s="68"/>
      <c r="AQ104" s="68"/>
      <c r="AR104" s="68"/>
      <c r="AS104" s="68"/>
      <c r="AT104" s="69"/>
      <c r="AU104" s="33"/>
      <c r="AV104" s="33"/>
      <c r="AW104" s="33"/>
      <c r="AX104" s="33"/>
      <c r="AY104" s="34"/>
      <c r="AZ104" s="42">
        <f t="shared" si="12"/>
        <v>0</v>
      </c>
      <c r="BA104" s="43">
        <f t="shared" si="13"/>
        <v>0</v>
      </c>
      <c r="BB104" s="44" t="str">
        <f t="shared" si="15"/>
        <v>SIN AVANCE</v>
      </c>
      <c r="BC104" s="46">
        <f t="shared" si="14"/>
        <v>59</v>
      </c>
      <c r="BD104" s="45" t="str">
        <f t="shared" si="16"/>
        <v>CON TIEMPO</v>
      </c>
      <c r="BE104" s="75"/>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row>
    <row r="105" spans="1:131" customFormat="1" ht="156" customHeight="1" thickBot="1" x14ac:dyDescent="0.3">
      <c r="A105" s="27">
        <v>94</v>
      </c>
      <c r="B105" s="26" t="s">
        <v>245</v>
      </c>
      <c r="C105" s="26" t="s">
        <v>295</v>
      </c>
      <c r="D105" s="26" t="s">
        <v>606</v>
      </c>
      <c r="E105" s="26" t="s">
        <v>607</v>
      </c>
      <c r="F105" s="26" t="s">
        <v>608</v>
      </c>
      <c r="G105" s="26" t="s">
        <v>619</v>
      </c>
      <c r="H105" s="26" t="s">
        <v>620</v>
      </c>
      <c r="I105" s="26" t="s">
        <v>621</v>
      </c>
      <c r="J105" s="26" t="s">
        <v>622</v>
      </c>
      <c r="K105" s="26" t="s">
        <v>7</v>
      </c>
      <c r="L105" s="26" t="s">
        <v>7</v>
      </c>
      <c r="M105" s="26" t="s">
        <v>7</v>
      </c>
      <c r="N105" s="28">
        <v>44928</v>
      </c>
      <c r="O105" s="28">
        <v>45289</v>
      </c>
      <c r="P105" s="28" t="s">
        <v>100</v>
      </c>
      <c r="Q105" s="28" t="s">
        <v>613</v>
      </c>
      <c r="R105" s="28" t="s">
        <v>306</v>
      </c>
      <c r="S105" s="28" t="s">
        <v>307</v>
      </c>
      <c r="T105" s="26" t="s">
        <v>614</v>
      </c>
      <c r="U105" s="26" t="s">
        <v>182</v>
      </c>
      <c r="V105" s="26" t="s">
        <v>182</v>
      </c>
      <c r="W105" s="26" t="s">
        <v>182</v>
      </c>
      <c r="X105" s="26" t="s">
        <v>182</v>
      </c>
      <c r="Y105" s="26" t="s">
        <v>182</v>
      </c>
      <c r="Z105" s="29">
        <v>0.2</v>
      </c>
      <c r="AA105" s="29">
        <f t="shared" si="11"/>
        <v>0.2</v>
      </c>
      <c r="AB105" s="29">
        <v>0.25</v>
      </c>
      <c r="AC105" s="29">
        <v>0.25</v>
      </c>
      <c r="AD105" s="29">
        <v>0.25</v>
      </c>
      <c r="AE105" s="29">
        <v>0.25</v>
      </c>
      <c r="AF105" s="30"/>
      <c r="AG105" s="30"/>
      <c r="AH105" s="30"/>
      <c r="AI105" s="30"/>
      <c r="AJ105" s="31"/>
      <c r="AK105" s="32"/>
      <c r="AL105" s="32"/>
      <c r="AM105" s="32"/>
      <c r="AN105" s="32"/>
      <c r="AO105" s="32"/>
      <c r="AP105" s="68"/>
      <c r="AQ105" s="68"/>
      <c r="AR105" s="68"/>
      <c r="AS105" s="68"/>
      <c r="AT105" s="69"/>
      <c r="AU105" s="33"/>
      <c r="AV105" s="33"/>
      <c r="AW105" s="33"/>
      <c r="AX105" s="33"/>
      <c r="AY105" s="34"/>
      <c r="AZ105" s="42">
        <f t="shared" si="12"/>
        <v>0</v>
      </c>
      <c r="BA105" s="43">
        <f t="shared" si="13"/>
        <v>0</v>
      </c>
      <c r="BB105" s="44" t="str">
        <f t="shared" si="15"/>
        <v>SIN AVANCE</v>
      </c>
      <c r="BC105" s="46">
        <f t="shared" si="14"/>
        <v>59</v>
      </c>
      <c r="BD105" s="45" t="str">
        <f t="shared" si="16"/>
        <v>CON TIEMPO</v>
      </c>
      <c r="BE105" s="75"/>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row>
    <row r="106" spans="1:131" customFormat="1" ht="76.5" customHeight="1" thickBot="1" x14ac:dyDescent="0.3">
      <c r="A106" s="27">
        <v>95</v>
      </c>
      <c r="B106" s="26" t="s">
        <v>245</v>
      </c>
      <c r="C106" s="26" t="s">
        <v>295</v>
      </c>
      <c r="D106" s="26" t="s">
        <v>606</v>
      </c>
      <c r="E106" s="26" t="s">
        <v>607</v>
      </c>
      <c r="F106" s="26" t="s">
        <v>608</v>
      </c>
      <c r="G106" s="26" t="s">
        <v>623</v>
      </c>
      <c r="H106" s="26" t="s">
        <v>624</v>
      </c>
      <c r="I106" s="26" t="s">
        <v>625</v>
      </c>
      <c r="J106" s="26" t="s">
        <v>626</v>
      </c>
      <c r="K106" s="26" t="s">
        <v>7</v>
      </c>
      <c r="L106" s="26" t="s">
        <v>7</v>
      </c>
      <c r="M106" s="26" t="s">
        <v>7</v>
      </c>
      <c r="N106" s="28">
        <v>45110</v>
      </c>
      <c r="O106" s="28">
        <v>45198</v>
      </c>
      <c r="P106" s="28" t="s">
        <v>100</v>
      </c>
      <c r="Q106" s="28" t="s">
        <v>613</v>
      </c>
      <c r="R106" s="28" t="s">
        <v>306</v>
      </c>
      <c r="S106" s="28" t="s">
        <v>307</v>
      </c>
      <c r="T106" s="26" t="s">
        <v>614</v>
      </c>
      <c r="U106" s="26" t="s">
        <v>182</v>
      </c>
      <c r="V106" s="26" t="s">
        <v>182</v>
      </c>
      <c r="W106" s="26" t="s">
        <v>182</v>
      </c>
      <c r="X106" s="26" t="s">
        <v>182</v>
      </c>
      <c r="Y106" s="26" t="s">
        <v>182</v>
      </c>
      <c r="Z106" s="29">
        <v>0.2</v>
      </c>
      <c r="AA106" s="29">
        <f t="shared" si="11"/>
        <v>0.2</v>
      </c>
      <c r="AB106" s="29">
        <v>0</v>
      </c>
      <c r="AC106" s="29">
        <v>0</v>
      </c>
      <c r="AD106" s="29">
        <v>1</v>
      </c>
      <c r="AE106" s="29">
        <v>0</v>
      </c>
      <c r="AF106" s="30"/>
      <c r="AG106" s="30"/>
      <c r="AH106" s="30"/>
      <c r="AI106" s="30"/>
      <c r="AJ106" s="31"/>
      <c r="AK106" s="32"/>
      <c r="AL106" s="32"/>
      <c r="AM106" s="32"/>
      <c r="AN106" s="32"/>
      <c r="AO106" s="32"/>
      <c r="AP106" s="68"/>
      <c r="AQ106" s="68"/>
      <c r="AR106" s="68"/>
      <c r="AS106" s="68"/>
      <c r="AT106" s="69"/>
      <c r="AU106" s="33"/>
      <c r="AV106" s="33"/>
      <c r="AW106" s="33"/>
      <c r="AX106" s="33"/>
      <c r="AY106" s="34"/>
      <c r="AZ106" s="42">
        <f t="shared" si="12"/>
        <v>0</v>
      </c>
      <c r="BA106" s="43">
        <f t="shared" si="13"/>
        <v>0</v>
      </c>
      <c r="BB106" s="44" t="str">
        <f t="shared" si="15"/>
        <v>SIN AVANCE</v>
      </c>
      <c r="BC106" s="46">
        <f t="shared" si="14"/>
        <v>-32</v>
      </c>
      <c r="BD106" s="45" t="str">
        <f t="shared" si="16"/>
        <v>VENCIDO</v>
      </c>
      <c r="BE106" s="75"/>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row>
    <row r="107" spans="1:131" customFormat="1" ht="216" customHeight="1" thickBot="1" x14ac:dyDescent="0.3">
      <c r="A107" s="27">
        <v>96</v>
      </c>
      <c r="B107" s="26" t="s">
        <v>245</v>
      </c>
      <c r="C107" s="26" t="s">
        <v>295</v>
      </c>
      <c r="D107" s="26" t="s">
        <v>606</v>
      </c>
      <c r="E107" s="26" t="s">
        <v>607</v>
      </c>
      <c r="F107" s="26" t="s">
        <v>608</v>
      </c>
      <c r="G107" s="26" t="s">
        <v>627</v>
      </c>
      <c r="H107" s="26" t="s">
        <v>628</v>
      </c>
      <c r="I107" s="26" t="s">
        <v>629</v>
      </c>
      <c r="J107" s="26" t="s">
        <v>630</v>
      </c>
      <c r="K107" s="26" t="s">
        <v>7</v>
      </c>
      <c r="L107" s="26" t="s">
        <v>7</v>
      </c>
      <c r="M107" s="26" t="s">
        <v>7</v>
      </c>
      <c r="N107" s="28">
        <v>44928</v>
      </c>
      <c r="O107" s="28">
        <v>45289</v>
      </c>
      <c r="P107" s="28" t="s">
        <v>100</v>
      </c>
      <c r="Q107" s="28" t="s">
        <v>613</v>
      </c>
      <c r="R107" s="28" t="s">
        <v>306</v>
      </c>
      <c r="S107" s="28" t="s">
        <v>307</v>
      </c>
      <c r="T107" s="26" t="s">
        <v>614</v>
      </c>
      <c r="U107" s="26" t="s">
        <v>182</v>
      </c>
      <c r="V107" s="26" t="s">
        <v>182</v>
      </c>
      <c r="W107" s="26" t="s">
        <v>182</v>
      </c>
      <c r="X107" s="26" t="s">
        <v>182</v>
      </c>
      <c r="Y107" s="26" t="s">
        <v>182</v>
      </c>
      <c r="Z107" s="29">
        <v>0.2</v>
      </c>
      <c r="AA107" s="29">
        <f t="shared" si="11"/>
        <v>0.2</v>
      </c>
      <c r="AB107" s="29">
        <v>0.4</v>
      </c>
      <c r="AC107" s="29">
        <v>0.2</v>
      </c>
      <c r="AD107" s="29">
        <v>0.2</v>
      </c>
      <c r="AE107" s="29">
        <v>0.2</v>
      </c>
      <c r="AF107" s="30"/>
      <c r="AG107" s="30"/>
      <c r="AH107" s="30"/>
      <c r="AI107" s="30"/>
      <c r="AJ107" s="31"/>
      <c r="AK107" s="32"/>
      <c r="AL107" s="32"/>
      <c r="AM107" s="32"/>
      <c r="AN107" s="32"/>
      <c r="AO107" s="32"/>
      <c r="AP107" s="68"/>
      <c r="AQ107" s="68"/>
      <c r="AR107" s="68"/>
      <c r="AS107" s="68"/>
      <c r="AT107" s="69"/>
      <c r="AU107" s="33"/>
      <c r="AV107" s="33"/>
      <c r="AW107" s="33"/>
      <c r="AX107" s="33"/>
      <c r="AY107" s="34"/>
      <c r="AZ107" s="42">
        <f t="shared" si="12"/>
        <v>0</v>
      </c>
      <c r="BA107" s="43">
        <f t="shared" si="13"/>
        <v>0</v>
      </c>
      <c r="BB107" s="44" t="str">
        <f t="shared" si="15"/>
        <v>SIN AVANCE</v>
      </c>
      <c r="BC107" s="46">
        <f t="shared" si="14"/>
        <v>59</v>
      </c>
      <c r="BD107" s="45" t="str">
        <f t="shared" si="16"/>
        <v>CON TIEMPO</v>
      </c>
      <c r="BE107" s="75"/>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row>
    <row r="108" spans="1:131" customFormat="1" ht="76.5" customHeight="1" thickBot="1" x14ac:dyDescent="0.3">
      <c r="A108" s="27">
        <v>97</v>
      </c>
      <c r="B108" s="26" t="s">
        <v>245</v>
      </c>
      <c r="C108" s="26" t="s">
        <v>246</v>
      </c>
      <c r="D108" s="26" t="s">
        <v>247</v>
      </c>
      <c r="E108" s="26" t="s">
        <v>248</v>
      </c>
      <c r="F108" s="26" t="s">
        <v>249</v>
      </c>
      <c r="G108" s="26" t="s">
        <v>631</v>
      </c>
      <c r="H108" s="26" t="s">
        <v>632</v>
      </c>
      <c r="I108" s="26">
        <v>1</v>
      </c>
      <c r="J108" s="26" t="s">
        <v>633</v>
      </c>
      <c r="K108" s="26" t="s">
        <v>634</v>
      </c>
      <c r="L108" s="26" t="s">
        <v>7</v>
      </c>
      <c r="M108" s="26" t="s">
        <v>7</v>
      </c>
      <c r="N108" s="28">
        <v>44928</v>
      </c>
      <c r="O108" s="28">
        <v>45107</v>
      </c>
      <c r="P108" s="28" t="s">
        <v>100</v>
      </c>
      <c r="Q108" s="28" t="s">
        <v>613</v>
      </c>
      <c r="R108" s="28" t="s">
        <v>306</v>
      </c>
      <c r="S108" s="28" t="s">
        <v>307</v>
      </c>
      <c r="T108" s="26" t="s">
        <v>614</v>
      </c>
      <c r="U108" s="26" t="s">
        <v>182</v>
      </c>
      <c r="V108" s="26" t="s">
        <v>182</v>
      </c>
      <c r="W108" s="26" t="s">
        <v>182</v>
      </c>
      <c r="X108" s="26" t="s">
        <v>182</v>
      </c>
      <c r="Y108" s="26" t="s">
        <v>182</v>
      </c>
      <c r="Z108" s="29">
        <v>1</v>
      </c>
      <c r="AA108" s="29">
        <f t="shared" si="11"/>
        <v>1</v>
      </c>
      <c r="AB108" s="29">
        <v>0.5</v>
      </c>
      <c r="AC108" s="29">
        <v>0.5</v>
      </c>
      <c r="AD108" s="29">
        <v>0</v>
      </c>
      <c r="AE108" s="29">
        <v>0</v>
      </c>
      <c r="AF108" s="30"/>
      <c r="AG108" s="30"/>
      <c r="AH108" s="30"/>
      <c r="AI108" s="30"/>
      <c r="AJ108" s="31"/>
      <c r="AK108" s="32"/>
      <c r="AL108" s="32"/>
      <c r="AM108" s="32"/>
      <c r="AN108" s="32"/>
      <c r="AO108" s="32"/>
      <c r="AP108" s="68"/>
      <c r="AQ108" s="68"/>
      <c r="AR108" s="68"/>
      <c r="AS108" s="68"/>
      <c r="AT108" s="69"/>
      <c r="AU108" s="33"/>
      <c r="AV108" s="33"/>
      <c r="AW108" s="33"/>
      <c r="AX108" s="33"/>
      <c r="AY108" s="34"/>
      <c r="AZ108" s="42">
        <f t="shared" ref="AZ108:AZ139" si="17">(AJ108+AO108+AT108+AY108)*Z108</f>
        <v>0</v>
      </c>
      <c r="BA108" s="43">
        <f t="shared" ref="BA108:BA139" si="18">AJ108+AO108+AT108+AY108</f>
        <v>0</v>
      </c>
      <c r="BB108" s="44" t="str">
        <f t="shared" si="15"/>
        <v>SIN AVANCE</v>
      </c>
      <c r="BC108" s="46">
        <f t="shared" ref="BC108:BC139" si="19">(IF(BB108="CUMPLIMIENTO TOTAL","NO APLICA ACCION FINALIZADA",O108-$C$6))</f>
        <v>-123</v>
      </c>
      <c r="BD108" s="45" t="str">
        <f t="shared" si="16"/>
        <v>VENCIDO</v>
      </c>
      <c r="BE108" s="43">
        <f>AZ108</f>
        <v>0</v>
      </c>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row>
    <row r="109" spans="1:131" customFormat="1" ht="76.5" customHeight="1" thickBot="1" x14ac:dyDescent="0.3">
      <c r="A109" s="27">
        <v>98</v>
      </c>
      <c r="B109" s="26" t="s">
        <v>220</v>
      </c>
      <c r="C109" s="26" t="s">
        <v>221</v>
      </c>
      <c r="D109" s="26" t="s">
        <v>222</v>
      </c>
      <c r="E109" s="26" t="s">
        <v>223</v>
      </c>
      <c r="F109" s="26" t="s">
        <v>224</v>
      </c>
      <c r="G109" s="26" t="s">
        <v>635</v>
      </c>
      <c r="H109" s="26" t="s">
        <v>226</v>
      </c>
      <c r="I109" s="26" t="s">
        <v>636</v>
      </c>
      <c r="J109" s="26" t="s">
        <v>228</v>
      </c>
      <c r="K109" s="26" t="s">
        <v>7</v>
      </c>
      <c r="L109" s="26" t="s">
        <v>7</v>
      </c>
      <c r="M109" s="26" t="s">
        <v>7</v>
      </c>
      <c r="N109" s="28">
        <v>45047</v>
      </c>
      <c r="O109" s="28">
        <v>45291</v>
      </c>
      <c r="P109" s="28" t="s">
        <v>100</v>
      </c>
      <c r="Q109" s="28" t="s">
        <v>613</v>
      </c>
      <c r="R109" s="28" t="s">
        <v>306</v>
      </c>
      <c r="S109" s="28" t="s">
        <v>307</v>
      </c>
      <c r="T109" s="26" t="s">
        <v>614</v>
      </c>
      <c r="U109" s="26" t="s">
        <v>182</v>
      </c>
      <c r="V109" s="26" t="s">
        <v>182</v>
      </c>
      <c r="W109" s="26" t="s">
        <v>182</v>
      </c>
      <c r="X109" s="26" t="s">
        <v>182</v>
      </c>
      <c r="Y109" s="26" t="s">
        <v>182</v>
      </c>
      <c r="Z109" s="35">
        <v>1</v>
      </c>
      <c r="AA109" s="29">
        <f t="shared" si="11"/>
        <v>1</v>
      </c>
      <c r="AB109" s="29">
        <v>0</v>
      </c>
      <c r="AC109" s="35">
        <v>0.33</v>
      </c>
      <c r="AD109" s="35">
        <v>0.33</v>
      </c>
      <c r="AE109" s="35">
        <v>0.34</v>
      </c>
      <c r="AF109" s="30"/>
      <c r="AG109" s="30"/>
      <c r="AH109" s="30"/>
      <c r="AI109" s="30"/>
      <c r="AJ109" s="31"/>
      <c r="AK109" s="32"/>
      <c r="AL109" s="32"/>
      <c r="AM109" s="32"/>
      <c r="AN109" s="32"/>
      <c r="AO109" s="32"/>
      <c r="AP109" s="68"/>
      <c r="AQ109" s="68"/>
      <c r="AR109" s="68"/>
      <c r="AS109" s="68"/>
      <c r="AT109" s="69"/>
      <c r="AU109" s="33"/>
      <c r="AV109" s="33"/>
      <c r="AW109" s="33"/>
      <c r="AX109" s="33"/>
      <c r="AY109" s="34"/>
      <c r="AZ109" s="42">
        <f t="shared" si="17"/>
        <v>0</v>
      </c>
      <c r="BA109" s="43">
        <f t="shared" si="18"/>
        <v>0</v>
      </c>
      <c r="BB109" s="44" t="str">
        <f t="shared" si="15"/>
        <v>SIN AVANCE</v>
      </c>
      <c r="BC109" s="46">
        <f t="shared" si="19"/>
        <v>61</v>
      </c>
      <c r="BD109" s="45" t="str">
        <f t="shared" si="16"/>
        <v>CON TIEMPO</v>
      </c>
      <c r="BE109" s="43">
        <f>AZ109</f>
        <v>0</v>
      </c>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row>
    <row r="110" spans="1:131" customFormat="1" ht="95.25" customHeight="1" thickBot="1" x14ac:dyDescent="0.3">
      <c r="A110" s="27">
        <v>99</v>
      </c>
      <c r="B110" s="26" t="s">
        <v>245</v>
      </c>
      <c r="C110" s="26" t="s">
        <v>246</v>
      </c>
      <c r="D110" s="26" t="s">
        <v>637</v>
      </c>
      <c r="E110" s="26" t="s">
        <v>638</v>
      </c>
      <c r="F110" s="26" t="s">
        <v>639</v>
      </c>
      <c r="G110" s="26" t="s">
        <v>640</v>
      </c>
      <c r="H110" s="26" t="s">
        <v>641</v>
      </c>
      <c r="I110" s="26" t="s">
        <v>642</v>
      </c>
      <c r="J110" s="26" t="s">
        <v>643</v>
      </c>
      <c r="K110" s="26" t="s">
        <v>7</v>
      </c>
      <c r="L110" s="26" t="s">
        <v>7</v>
      </c>
      <c r="M110" s="26" t="s">
        <v>7</v>
      </c>
      <c r="N110" s="28">
        <v>44956</v>
      </c>
      <c r="O110" s="28">
        <v>45199</v>
      </c>
      <c r="P110" s="28" t="s">
        <v>644</v>
      </c>
      <c r="Q110" s="28" t="s">
        <v>645</v>
      </c>
      <c r="R110" s="28" t="s">
        <v>646</v>
      </c>
      <c r="S110" s="28" t="s">
        <v>647</v>
      </c>
      <c r="T110" s="26" t="s">
        <v>7</v>
      </c>
      <c r="U110" s="26" t="s">
        <v>182</v>
      </c>
      <c r="V110" s="26" t="s">
        <v>182</v>
      </c>
      <c r="W110" s="26" t="s">
        <v>182</v>
      </c>
      <c r="X110" s="26" t="s">
        <v>182</v>
      </c>
      <c r="Y110" s="26" t="s">
        <v>182</v>
      </c>
      <c r="Z110" s="29">
        <v>0.16700000000000001</v>
      </c>
      <c r="AA110" s="29">
        <f t="shared" si="11"/>
        <v>0.16700000000000001</v>
      </c>
      <c r="AB110" s="29">
        <v>0.25</v>
      </c>
      <c r="AC110" s="29">
        <v>0.5</v>
      </c>
      <c r="AD110" s="29">
        <v>0.25</v>
      </c>
      <c r="AE110" s="29">
        <v>0</v>
      </c>
      <c r="AF110" s="30"/>
      <c r="AG110" s="30"/>
      <c r="AH110" s="30"/>
      <c r="AI110" s="30"/>
      <c r="AJ110" s="31"/>
      <c r="AK110" s="32"/>
      <c r="AL110" s="32"/>
      <c r="AM110" s="32"/>
      <c r="AN110" s="32"/>
      <c r="AO110" s="32"/>
      <c r="AP110" s="68"/>
      <c r="AQ110" s="68"/>
      <c r="AR110" s="68"/>
      <c r="AS110" s="68"/>
      <c r="AT110" s="69"/>
      <c r="AU110" s="33"/>
      <c r="AV110" s="33"/>
      <c r="AW110" s="33"/>
      <c r="AX110" s="33"/>
      <c r="AY110" s="34"/>
      <c r="AZ110" s="42">
        <f t="shared" si="17"/>
        <v>0</v>
      </c>
      <c r="BA110" s="43">
        <f t="shared" si="18"/>
        <v>0</v>
      </c>
      <c r="BB110" s="44" t="str">
        <f t="shared" si="15"/>
        <v>SIN AVANCE</v>
      </c>
      <c r="BC110" s="46">
        <f t="shared" si="19"/>
        <v>-31</v>
      </c>
      <c r="BD110" s="45" t="str">
        <f t="shared" si="16"/>
        <v>VENCIDO</v>
      </c>
      <c r="BE110" s="75">
        <f>SUM(AZ110:AZ115)</f>
        <v>0</v>
      </c>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row>
    <row r="111" spans="1:131" customFormat="1" ht="76.5" customHeight="1" thickBot="1" x14ac:dyDescent="0.3">
      <c r="A111" s="27">
        <v>100</v>
      </c>
      <c r="B111" s="26" t="s">
        <v>245</v>
      </c>
      <c r="C111" s="26" t="s">
        <v>246</v>
      </c>
      <c r="D111" s="26" t="s">
        <v>637</v>
      </c>
      <c r="E111" s="26" t="s">
        <v>638</v>
      </c>
      <c r="F111" s="26" t="s">
        <v>639</v>
      </c>
      <c r="G111" s="26" t="s">
        <v>648</v>
      </c>
      <c r="H111" s="26" t="s">
        <v>649</v>
      </c>
      <c r="I111" s="26" t="s">
        <v>650</v>
      </c>
      <c r="J111" s="26" t="s">
        <v>651</v>
      </c>
      <c r="K111" s="26" t="s">
        <v>7</v>
      </c>
      <c r="L111" s="26" t="s">
        <v>7</v>
      </c>
      <c r="M111" s="26" t="s">
        <v>7</v>
      </c>
      <c r="N111" s="28">
        <v>44928</v>
      </c>
      <c r="O111" s="28">
        <v>45290</v>
      </c>
      <c r="P111" s="28" t="s">
        <v>644</v>
      </c>
      <c r="Q111" s="28" t="s">
        <v>645</v>
      </c>
      <c r="R111" s="28" t="s">
        <v>646</v>
      </c>
      <c r="S111" s="28" t="s">
        <v>647</v>
      </c>
      <c r="T111" s="26" t="s">
        <v>7</v>
      </c>
      <c r="U111" s="26" t="s">
        <v>182</v>
      </c>
      <c r="V111" s="26" t="s">
        <v>182</v>
      </c>
      <c r="W111" s="26" t="s">
        <v>182</v>
      </c>
      <c r="X111" s="26" t="s">
        <v>182</v>
      </c>
      <c r="Y111" s="26" t="s">
        <v>182</v>
      </c>
      <c r="Z111" s="29">
        <v>0.16700000000000001</v>
      </c>
      <c r="AA111" s="29">
        <f t="shared" si="11"/>
        <v>0.16700000000000001</v>
      </c>
      <c r="AB111" s="29">
        <v>0.25</v>
      </c>
      <c r="AC111" s="29">
        <v>0.25</v>
      </c>
      <c r="AD111" s="29">
        <v>0.25</v>
      </c>
      <c r="AE111" s="29">
        <v>0.25</v>
      </c>
      <c r="AF111" s="30"/>
      <c r="AG111" s="30"/>
      <c r="AH111" s="30"/>
      <c r="AI111" s="30"/>
      <c r="AJ111" s="31"/>
      <c r="AK111" s="32"/>
      <c r="AL111" s="32"/>
      <c r="AM111" s="32"/>
      <c r="AN111" s="32"/>
      <c r="AO111" s="32"/>
      <c r="AP111" s="68"/>
      <c r="AQ111" s="68"/>
      <c r="AR111" s="68"/>
      <c r="AS111" s="68"/>
      <c r="AT111" s="69"/>
      <c r="AU111" s="33"/>
      <c r="AV111" s="33"/>
      <c r="AW111" s="33"/>
      <c r="AX111" s="33"/>
      <c r="AY111" s="34"/>
      <c r="AZ111" s="42">
        <f t="shared" si="17"/>
        <v>0</v>
      </c>
      <c r="BA111" s="43">
        <f t="shared" si="18"/>
        <v>0</v>
      </c>
      <c r="BB111" s="44" t="str">
        <f t="shared" si="15"/>
        <v>SIN AVANCE</v>
      </c>
      <c r="BC111" s="46">
        <f t="shared" si="19"/>
        <v>60</v>
      </c>
      <c r="BD111" s="45" t="str">
        <f t="shared" si="16"/>
        <v>CON TIEMPO</v>
      </c>
      <c r="BE111" s="75"/>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row>
    <row r="112" spans="1:131" customFormat="1" ht="76.5" customHeight="1" thickBot="1" x14ac:dyDescent="0.3">
      <c r="A112" s="27">
        <v>101</v>
      </c>
      <c r="B112" s="26" t="s">
        <v>245</v>
      </c>
      <c r="C112" s="26" t="s">
        <v>246</v>
      </c>
      <c r="D112" s="26" t="s">
        <v>637</v>
      </c>
      <c r="E112" s="26" t="s">
        <v>638</v>
      </c>
      <c r="F112" s="26" t="s">
        <v>639</v>
      </c>
      <c r="G112" s="26" t="s">
        <v>652</v>
      </c>
      <c r="H112" s="26" t="s">
        <v>653</v>
      </c>
      <c r="I112" s="26" t="s">
        <v>654</v>
      </c>
      <c r="J112" s="26" t="s">
        <v>655</v>
      </c>
      <c r="K112" s="26" t="s">
        <v>7</v>
      </c>
      <c r="L112" s="26" t="s">
        <v>7</v>
      </c>
      <c r="M112" s="26" t="s">
        <v>7</v>
      </c>
      <c r="N112" s="28">
        <v>44928</v>
      </c>
      <c r="O112" s="28">
        <v>45290</v>
      </c>
      <c r="P112" s="28" t="s">
        <v>644</v>
      </c>
      <c r="Q112" s="28" t="s">
        <v>645</v>
      </c>
      <c r="R112" s="28" t="s">
        <v>646</v>
      </c>
      <c r="S112" s="28" t="s">
        <v>647</v>
      </c>
      <c r="T112" s="26" t="s">
        <v>7</v>
      </c>
      <c r="U112" s="26" t="s">
        <v>182</v>
      </c>
      <c r="V112" s="26" t="s">
        <v>182</v>
      </c>
      <c r="W112" s="26" t="s">
        <v>182</v>
      </c>
      <c r="X112" s="26" t="s">
        <v>182</v>
      </c>
      <c r="Y112" s="26" t="s">
        <v>182</v>
      </c>
      <c r="Z112" s="29">
        <v>0.16700000000000001</v>
      </c>
      <c r="AA112" s="29">
        <f t="shared" si="11"/>
        <v>0.16700000000000001</v>
      </c>
      <c r="AB112" s="29">
        <v>0</v>
      </c>
      <c r="AC112" s="29">
        <v>0.5</v>
      </c>
      <c r="AD112" s="29">
        <v>0</v>
      </c>
      <c r="AE112" s="29">
        <v>0.5</v>
      </c>
      <c r="AF112" s="30"/>
      <c r="AG112" s="30"/>
      <c r="AH112" s="30"/>
      <c r="AI112" s="30"/>
      <c r="AJ112" s="31"/>
      <c r="AK112" s="32"/>
      <c r="AL112" s="32"/>
      <c r="AM112" s="32"/>
      <c r="AN112" s="32"/>
      <c r="AO112" s="32"/>
      <c r="AP112" s="68"/>
      <c r="AQ112" s="68"/>
      <c r="AR112" s="68"/>
      <c r="AS112" s="68"/>
      <c r="AT112" s="69"/>
      <c r="AU112" s="33"/>
      <c r="AV112" s="33"/>
      <c r="AW112" s="33"/>
      <c r="AX112" s="33"/>
      <c r="AY112" s="34"/>
      <c r="AZ112" s="42">
        <f t="shared" si="17"/>
        <v>0</v>
      </c>
      <c r="BA112" s="43">
        <f t="shared" si="18"/>
        <v>0</v>
      </c>
      <c r="BB112" s="44" t="str">
        <f t="shared" si="15"/>
        <v>SIN AVANCE</v>
      </c>
      <c r="BC112" s="46">
        <f t="shared" si="19"/>
        <v>60</v>
      </c>
      <c r="BD112" s="45" t="str">
        <f t="shared" si="16"/>
        <v>CON TIEMPO</v>
      </c>
      <c r="BE112" s="75"/>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row>
    <row r="113" spans="1:131" customFormat="1" ht="76.5" customHeight="1" thickBot="1" x14ac:dyDescent="0.3">
      <c r="A113" s="27">
        <v>102</v>
      </c>
      <c r="B113" s="26" t="s">
        <v>245</v>
      </c>
      <c r="C113" s="26" t="s">
        <v>246</v>
      </c>
      <c r="D113" s="26" t="s">
        <v>637</v>
      </c>
      <c r="E113" s="26" t="s">
        <v>638</v>
      </c>
      <c r="F113" s="26" t="s">
        <v>639</v>
      </c>
      <c r="G113" s="26" t="s">
        <v>656</v>
      </c>
      <c r="H113" s="26" t="s">
        <v>657</v>
      </c>
      <c r="I113" s="26" t="s">
        <v>658</v>
      </c>
      <c r="J113" s="26" t="s">
        <v>659</v>
      </c>
      <c r="K113" s="26" t="s">
        <v>7</v>
      </c>
      <c r="L113" s="26" t="s">
        <v>7</v>
      </c>
      <c r="M113" s="26" t="s">
        <v>7</v>
      </c>
      <c r="N113" s="28">
        <v>44928</v>
      </c>
      <c r="O113" s="28">
        <v>45199</v>
      </c>
      <c r="P113" s="28" t="s">
        <v>644</v>
      </c>
      <c r="Q113" s="28" t="s">
        <v>645</v>
      </c>
      <c r="R113" s="28" t="s">
        <v>646</v>
      </c>
      <c r="S113" s="28" t="s">
        <v>647</v>
      </c>
      <c r="T113" s="26" t="s">
        <v>7</v>
      </c>
      <c r="U113" s="26" t="s">
        <v>182</v>
      </c>
      <c r="V113" s="26" t="s">
        <v>182</v>
      </c>
      <c r="W113" s="26" t="s">
        <v>182</v>
      </c>
      <c r="X113" s="26" t="s">
        <v>182</v>
      </c>
      <c r="Y113" s="26" t="s">
        <v>182</v>
      </c>
      <c r="Z113" s="29">
        <v>0.16700000000000001</v>
      </c>
      <c r="AA113" s="29">
        <f t="shared" si="11"/>
        <v>0.16700000000000001</v>
      </c>
      <c r="AB113" s="29">
        <v>1</v>
      </c>
      <c r="AC113" s="29">
        <v>0</v>
      </c>
      <c r="AD113" s="29">
        <v>0</v>
      </c>
      <c r="AE113" s="29">
        <v>0</v>
      </c>
      <c r="AF113" s="30"/>
      <c r="AG113" s="30"/>
      <c r="AH113" s="30"/>
      <c r="AI113" s="30"/>
      <c r="AJ113" s="31"/>
      <c r="AK113" s="32"/>
      <c r="AL113" s="32"/>
      <c r="AM113" s="32"/>
      <c r="AN113" s="32"/>
      <c r="AO113" s="32"/>
      <c r="AP113" s="68"/>
      <c r="AQ113" s="68"/>
      <c r="AR113" s="68"/>
      <c r="AS113" s="68"/>
      <c r="AT113" s="69"/>
      <c r="AU113" s="33"/>
      <c r="AV113" s="33"/>
      <c r="AW113" s="33"/>
      <c r="AX113" s="33"/>
      <c r="AY113" s="34"/>
      <c r="AZ113" s="42">
        <f t="shared" si="17"/>
        <v>0</v>
      </c>
      <c r="BA113" s="43">
        <f t="shared" si="18"/>
        <v>0</v>
      </c>
      <c r="BB113" s="44" t="str">
        <f t="shared" si="15"/>
        <v>SIN AVANCE</v>
      </c>
      <c r="BC113" s="45">
        <f t="shared" si="19"/>
        <v>-31</v>
      </c>
      <c r="BD113" s="45" t="str">
        <f t="shared" si="16"/>
        <v>VENCIDO</v>
      </c>
      <c r="BE113" s="75"/>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row>
    <row r="114" spans="1:131" customFormat="1" ht="76.5" customHeight="1" thickBot="1" x14ac:dyDescent="0.3">
      <c r="A114" s="27">
        <v>103</v>
      </c>
      <c r="B114" s="26" t="s">
        <v>245</v>
      </c>
      <c r="C114" s="26" t="s">
        <v>246</v>
      </c>
      <c r="D114" s="26" t="s">
        <v>637</v>
      </c>
      <c r="E114" s="26" t="s">
        <v>638</v>
      </c>
      <c r="F114" s="26" t="s">
        <v>639</v>
      </c>
      <c r="G114" s="26" t="s">
        <v>660</v>
      </c>
      <c r="H114" s="26" t="s">
        <v>661</v>
      </c>
      <c r="I114" s="26" t="s">
        <v>662</v>
      </c>
      <c r="J114" s="26" t="s">
        <v>663</v>
      </c>
      <c r="K114" s="26" t="s">
        <v>7</v>
      </c>
      <c r="L114" s="26" t="s">
        <v>7</v>
      </c>
      <c r="M114" s="26" t="s">
        <v>7</v>
      </c>
      <c r="N114" s="28">
        <v>44928</v>
      </c>
      <c r="O114" s="28">
        <v>45290</v>
      </c>
      <c r="P114" s="28" t="s">
        <v>644</v>
      </c>
      <c r="Q114" s="28" t="s">
        <v>645</v>
      </c>
      <c r="R114" s="28" t="s">
        <v>646</v>
      </c>
      <c r="S114" s="28" t="s">
        <v>647</v>
      </c>
      <c r="T114" s="26" t="s">
        <v>7</v>
      </c>
      <c r="U114" s="26" t="s">
        <v>182</v>
      </c>
      <c r="V114" s="26" t="s">
        <v>182</v>
      </c>
      <c r="W114" s="26" t="s">
        <v>182</v>
      </c>
      <c r="X114" s="26" t="s">
        <v>182</v>
      </c>
      <c r="Y114" s="26" t="s">
        <v>182</v>
      </c>
      <c r="Z114" s="29">
        <v>0.16600000000000001</v>
      </c>
      <c r="AA114" s="29">
        <f t="shared" si="11"/>
        <v>0.16600000000000001</v>
      </c>
      <c r="AB114" s="29">
        <v>0.25</v>
      </c>
      <c r="AC114" s="29">
        <v>0.25</v>
      </c>
      <c r="AD114" s="29">
        <v>0.25</v>
      </c>
      <c r="AE114" s="29">
        <v>0.25</v>
      </c>
      <c r="AF114" s="30"/>
      <c r="AG114" s="30"/>
      <c r="AH114" s="30"/>
      <c r="AI114" s="30"/>
      <c r="AJ114" s="31"/>
      <c r="AK114" s="32"/>
      <c r="AL114" s="32"/>
      <c r="AM114" s="32"/>
      <c r="AN114" s="32"/>
      <c r="AO114" s="32"/>
      <c r="AP114" s="68"/>
      <c r="AQ114" s="68"/>
      <c r="AR114" s="68"/>
      <c r="AS114" s="68"/>
      <c r="AT114" s="69"/>
      <c r="AU114" s="33"/>
      <c r="AV114" s="33"/>
      <c r="AW114" s="33"/>
      <c r="AX114" s="33"/>
      <c r="AY114" s="34"/>
      <c r="AZ114" s="42">
        <f t="shared" si="17"/>
        <v>0</v>
      </c>
      <c r="BA114" s="43">
        <f t="shared" si="18"/>
        <v>0</v>
      </c>
      <c r="BB114" s="44" t="str">
        <f t="shared" si="15"/>
        <v>SIN AVANCE</v>
      </c>
      <c r="BC114" s="46">
        <f t="shared" si="19"/>
        <v>60</v>
      </c>
      <c r="BD114" s="45" t="str">
        <f t="shared" si="16"/>
        <v>CON TIEMPO</v>
      </c>
      <c r="BE114" s="75"/>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row>
    <row r="115" spans="1:131" customFormat="1" ht="76.5" customHeight="1" thickBot="1" x14ac:dyDescent="0.3">
      <c r="A115" s="27">
        <v>104</v>
      </c>
      <c r="B115" s="26" t="s">
        <v>245</v>
      </c>
      <c r="C115" s="26" t="s">
        <v>246</v>
      </c>
      <c r="D115" s="26" t="s">
        <v>637</v>
      </c>
      <c r="E115" s="26" t="s">
        <v>638</v>
      </c>
      <c r="F115" s="26" t="s">
        <v>639</v>
      </c>
      <c r="G115" s="26" t="s">
        <v>664</v>
      </c>
      <c r="H115" s="26" t="s">
        <v>665</v>
      </c>
      <c r="I115" s="26" t="s">
        <v>666</v>
      </c>
      <c r="J115" s="26" t="s">
        <v>663</v>
      </c>
      <c r="K115" s="26" t="s">
        <v>7</v>
      </c>
      <c r="L115" s="26" t="s">
        <v>7</v>
      </c>
      <c r="M115" s="26" t="s">
        <v>7</v>
      </c>
      <c r="N115" s="28">
        <v>44928</v>
      </c>
      <c r="O115" s="28">
        <v>45290</v>
      </c>
      <c r="P115" s="28" t="s">
        <v>644</v>
      </c>
      <c r="Q115" s="28" t="s">
        <v>645</v>
      </c>
      <c r="R115" s="28" t="s">
        <v>646</v>
      </c>
      <c r="S115" s="28" t="s">
        <v>647</v>
      </c>
      <c r="T115" s="26" t="s">
        <v>7</v>
      </c>
      <c r="U115" s="26" t="s">
        <v>182</v>
      </c>
      <c r="V115" s="26" t="s">
        <v>182</v>
      </c>
      <c r="W115" s="26" t="s">
        <v>182</v>
      </c>
      <c r="X115" s="26" t="s">
        <v>182</v>
      </c>
      <c r="Y115" s="26" t="s">
        <v>182</v>
      </c>
      <c r="Z115" s="29">
        <v>0.16600000000000001</v>
      </c>
      <c r="AA115" s="29">
        <f t="shared" si="11"/>
        <v>0.16600000000000001</v>
      </c>
      <c r="AB115" s="29">
        <v>0.25</v>
      </c>
      <c r="AC115" s="29">
        <v>0.25</v>
      </c>
      <c r="AD115" s="29">
        <v>0.25</v>
      </c>
      <c r="AE115" s="29">
        <v>0.25</v>
      </c>
      <c r="AF115" s="30"/>
      <c r="AG115" s="30"/>
      <c r="AH115" s="30"/>
      <c r="AI115" s="30"/>
      <c r="AJ115" s="31"/>
      <c r="AK115" s="32"/>
      <c r="AL115" s="32"/>
      <c r="AM115" s="32"/>
      <c r="AN115" s="32"/>
      <c r="AO115" s="32"/>
      <c r="AP115" s="68"/>
      <c r="AQ115" s="68"/>
      <c r="AR115" s="68"/>
      <c r="AS115" s="68"/>
      <c r="AT115" s="69"/>
      <c r="AU115" s="33"/>
      <c r="AV115" s="33"/>
      <c r="AW115" s="33"/>
      <c r="AX115" s="33"/>
      <c r="AY115" s="34"/>
      <c r="AZ115" s="42">
        <f t="shared" si="17"/>
        <v>0</v>
      </c>
      <c r="BA115" s="43">
        <f t="shared" si="18"/>
        <v>0</v>
      </c>
      <c r="BB115" s="44" t="str">
        <f t="shared" si="15"/>
        <v>SIN AVANCE</v>
      </c>
      <c r="BC115" s="46">
        <f t="shared" si="19"/>
        <v>60</v>
      </c>
      <c r="BD115" s="45" t="str">
        <f t="shared" si="16"/>
        <v>CON TIEMPO</v>
      </c>
      <c r="BE115" s="75"/>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row>
    <row r="116" spans="1:131" customFormat="1" ht="76.5" customHeight="1" thickBot="1" x14ac:dyDescent="0.3">
      <c r="A116" s="27">
        <v>105</v>
      </c>
      <c r="B116" s="26" t="s">
        <v>220</v>
      </c>
      <c r="C116" s="26" t="s">
        <v>221</v>
      </c>
      <c r="D116" s="26" t="s">
        <v>222</v>
      </c>
      <c r="E116" s="26" t="s">
        <v>289</v>
      </c>
      <c r="F116" s="26" t="s">
        <v>667</v>
      </c>
      <c r="G116" s="26" t="s">
        <v>668</v>
      </c>
      <c r="H116" s="26" t="s">
        <v>669</v>
      </c>
      <c r="I116" s="26" t="s">
        <v>670</v>
      </c>
      <c r="J116" s="26" t="s">
        <v>671</v>
      </c>
      <c r="K116" s="26" t="s">
        <v>7</v>
      </c>
      <c r="L116" s="26" t="s">
        <v>7</v>
      </c>
      <c r="M116" s="26" t="s">
        <v>7</v>
      </c>
      <c r="N116" s="28">
        <v>44986</v>
      </c>
      <c r="O116" s="28">
        <v>45107</v>
      </c>
      <c r="P116" s="28" t="s">
        <v>644</v>
      </c>
      <c r="Q116" s="28" t="s">
        <v>645</v>
      </c>
      <c r="R116" s="28" t="s">
        <v>646</v>
      </c>
      <c r="S116" s="28" t="s">
        <v>647</v>
      </c>
      <c r="T116" s="26" t="s">
        <v>7</v>
      </c>
      <c r="U116" s="26" t="s">
        <v>182</v>
      </c>
      <c r="V116" s="26" t="s">
        <v>182</v>
      </c>
      <c r="W116" s="26" t="s">
        <v>182</v>
      </c>
      <c r="X116" s="26" t="s">
        <v>182</v>
      </c>
      <c r="Y116" s="26" t="s">
        <v>182</v>
      </c>
      <c r="Z116" s="29">
        <v>1</v>
      </c>
      <c r="AA116" s="29">
        <f t="shared" si="11"/>
        <v>1</v>
      </c>
      <c r="AB116" s="29">
        <v>0.5</v>
      </c>
      <c r="AC116" s="29">
        <v>0.5</v>
      </c>
      <c r="AD116" s="29">
        <v>0</v>
      </c>
      <c r="AE116" s="29">
        <v>0</v>
      </c>
      <c r="AF116" s="30"/>
      <c r="AG116" s="30"/>
      <c r="AH116" s="30"/>
      <c r="AI116" s="30"/>
      <c r="AJ116" s="31"/>
      <c r="AK116" s="32"/>
      <c r="AL116" s="32"/>
      <c r="AM116" s="32"/>
      <c r="AN116" s="32"/>
      <c r="AO116" s="32"/>
      <c r="AP116" s="68"/>
      <c r="AQ116" s="68"/>
      <c r="AR116" s="68"/>
      <c r="AS116" s="68"/>
      <c r="AT116" s="69"/>
      <c r="AU116" s="33"/>
      <c r="AV116" s="33"/>
      <c r="AW116" s="33"/>
      <c r="AX116" s="33"/>
      <c r="AY116" s="34"/>
      <c r="AZ116" s="42">
        <f t="shared" si="17"/>
        <v>0</v>
      </c>
      <c r="BA116" s="43">
        <f t="shared" si="18"/>
        <v>0</v>
      </c>
      <c r="BB116" s="44" t="str">
        <f t="shared" si="15"/>
        <v>SIN AVANCE</v>
      </c>
      <c r="BC116" s="45">
        <f t="shared" si="19"/>
        <v>-123</v>
      </c>
      <c r="BD116" s="45" t="str">
        <f t="shared" si="16"/>
        <v>VENCIDO</v>
      </c>
      <c r="BE116" s="43">
        <f>AZ116</f>
        <v>0</v>
      </c>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row>
    <row r="117" spans="1:131" customFormat="1" ht="76.5" customHeight="1" thickBot="1" x14ac:dyDescent="0.3">
      <c r="A117" s="27">
        <v>106</v>
      </c>
      <c r="B117" s="26" t="s">
        <v>245</v>
      </c>
      <c r="C117" s="26" t="s">
        <v>444</v>
      </c>
      <c r="D117" s="26" t="s">
        <v>672</v>
      </c>
      <c r="E117" s="26" t="s">
        <v>673</v>
      </c>
      <c r="F117" s="26" t="s">
        <v>674</v>
      </c>
      <c r="G117" s="26" t="s">
        <v>675</v>
      </c>
      <c r="H117" s="38" t="s">
        <v>676</v>
      </c>
      <c r="I117" s="26" t="s">
        <v>677</v>
      </c>
      <c r="J117" s="26" t="s">
        <v>678</v>
      </c>
      <c r="K117" s="26" t="s">
        <v>7</v>
      </c>
      <c r="L117" s="26" t="s">
        <v>7</v>
      </c>
      <c r="M117" s="26" t="s">
        <v>7</v>
      </c>
      <c r="N117" s="28">
        <v>44928</v>
      </c>
      <c r="O117" s="28">
        <v>45168</v>
      </c>
      <c r="P117" s="28" t="s">
        <v>28</v>
      </c>
      <c r="Q117" s="28" t="s">
        <v>679</v>
      </c>
      <c r="R117" s="28" t="s">
        <v>680</v>
      </c>
      <c r="S117" s="28" t="s">
        <v>681</v>
      </c>
      <c r="T117" s="26" t="s">
        <v>7</v>
      </c>
      <c r="U117" s="26" t="s">
        <v>182</v>
      </c>
      <c r="V117" s="26" t="s">
        <v>182</v>
      </c>
      <c r="W117" s="26" t="s">
        <v>182</v>
      </c>
      <c r="X117" s="26" t="s">
        <v>182</v>
      </c>
      <c r="Y117" s="26" t="s">
        <v>182</v>
      </c>
      <c r="Z117" s="29">
        <v>0.25</v>
      </c>
      <c r="AA117" s="29">
        <f t="shared" si="11"/>
        <v>0.25</v>
      </c>
      <c r="AB117" s="29">
        <v>0</v>
      </c>
      <c r="AC117" s="29">
        <v>0.5</v>
      </c>
      <c r="AD117" s="29">
        <v>0.5</v>
      </c>
      <c r="AE117" s="29">
        <v>0</v>
      </c>
      <c r="AF117" s="30"/>
      <c r="AG117" s="30"/>
      <c r="AH117" s="30"/>
      <c r="AI117" s="30"/>
      <c r="AJ117" s="31"/>
      <c r="AK117" s="32"/>
      <c r="AL117" s="32"/>
      <c r="AM117" s="32"/>
      <c r="AN117" s="32"/>
      <c r="AO117" s="32"/>
      <c r="AP117" s="68"/>
      <c r="AQ117" s="68"/>
      <c r="AR117" s="68"/>
      <c r="AS117" s="68"/>
      <c r="AT117" s="69"/>
      <c r="AU117" s="39"/>
      <c r="AV117" s="39"/>
      <c r="AW117" s="39"/>
      <c r="AX117" s="39"/>
      <c r="AY117" s="39"/>
      <c r="AZ117" s="42">
        <f t="shared" si="17"/>
        <v>0</v>
      </c>
      <c r="BA117" s="43">
        <f t="shared" si="18"/>
        <v>0</v>
      </c>
      <c r="BB117" s="44" t="str">
        <f t="shared" si="15"/>
        <v>SIN AVANCE</v>
      </c>
      <c r="BC117" s="46">
        <f t="shared" si="19"/>
        <v>-62</v>
      </c>
      <c r="BD117" s="45" t="str">
        <f t="shared" si="16"/>
        <v>VENCIDO</v>
      </c>
      <c r="BE117" s="75">
        <f>SUM(AZ117:AZ120)</f>
        <v>0</v>
      </c>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row>
    <row r="118" spans="1:131" customFormat="1" ht="76.5" customHeight="1" thickBot="1" x14ac:dyDescent="0.3">
      <c r="A118" s="27">
        <v>107</v>
      </c>
      <c r="B118" s="26" t="s">
        <v>245</v>
      </c>
      <c r="C118" s="26" t="s">
        <v>444</v>
      </c>
      <c r="D118" s="26" t="s">
        <v>672</v>
      </c>
      <c r="E118" s="26" t="s">
        <v>673</v>
      </c>
      <c r="F118" s="26" t="s">
        <v>674</v>
      </c>
      <c r="G118" s="26" t="s">
        <v>682</v>
      </c>
      <c r="H118" s="38" t="s">
        <v>683</v>
      </c>
      <c r="I118" s="26" t="s">
        <v>684</v>
      </c>
      <c r="J118" s="26" t="s">
        <v>685</v>
      </c>
      <c r="K118" s="26" t="s">
        <v>7</v>
      </c>
      <c r="L118" s="26" t="s">
        <v>7</v>
      </c>
      <c r="M118" s="26" t="s">
        <v>7</v>
      </c>
      <c r="N118" s="28">
        <v>44928</v>
      </c>
      <c r="O118" s="28">
        <v>45168</v>
      </c>
      <c r="P118" s="28" t="s">
        <v>28</v>
      </c>
      <c r="Q118" s="28" t="s">
        <v>679</v>
      </c>
      <c r="R118" s="28" t="s">
        <v>680</v>
      </c>
      <c r="S118" s="28" t="s">
        <v>681</v>
      </c>
      <c r="T118" s="26" t="s">
        <v>7</v>
      </c>
      <c r="U118" s="26" t="s">
        <v>182</v>
      </c>
      <c r="V118" s="26" t="s">
        <v>182</v>
      </c>
      <c r="W118" s="26" t="s">
        <v>182</v>
      </c>
      <c r="X118" s="26" t="s">
        <v>182</v>
      </c>
      <c r="Y118" s="26" t="s">
        <v>182</v>
      </c>
      <c r="Z118" s="29">
        <v>0.25</v>
      </c>
      <c r="AA118" s="29">
        <f t="shared" si="11"/>
        <v>0.25</v>
      </c>
      <c r="AB118" s="29">
        <v>0</v>
      </c>
      <c r="AC118" s="29">
        <v>0</v>
      </c>
      <c r="AD118" s="29">
        <v>1</v>
      </c>
      <c r="AE118" s="29">
        <v>0</v>
      </c>
      <c r="AF118" s="30"/>
      <c r="AG118" s="30"/>
      <c r="AH118" s="30"/>
      <c r="AI118" s="30"/>
      <c r="AJ118" s="31"/>
      <c r="AK118" s="32"/>
      <c r="AL118" s="32"/>
      <c r="AM118" s="32"/>
      <c r="AN118" s="32"/>
      <c r="AO118" s="32"/>
      <c r="AP118" s="68"/>
      <c r="AQ118" s="68"/>
      <c r="AR118" s="68"/>
      <c r="AS118" s="68"/>
      <c r="AT118" s="69"/>
      <c r="AU118" s="39"/>
      <c r="AV118" s="39"/>
      <c r="AW118" s="39"/>
      <c r="AX118" s="39"/>
      <c r="AY118" s="39"/>
      <c r="AZ118" s="42">
        <f t="shared" si="17"/>
        <v>0</v>
      </c>
      <c r="BA118" s="43">
        <f t="shared" si="18"/>
        <v>0</v>
      </c>
      <c r="BB118" s="44" t="str">
        <f t="shared" si="15"/>
        <v>SIN AVANCE</v>
      </c>
      <c r="BC118" s="46">
        <f t="shared" si="19"/>
        <v>-62</v>
      </c>
      <c r="BD118" s="45" t="str">
        <f t="shared" si="16"/>
        <v>VENCIDO</v>
      </c>
      <c r="BE118" s="75"/>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row>
    <row r="119" spans="1:131" customFormat="1" ht="76.5" customHeight="1" thickBot="1" x14ac:dyDescent="0.3">
      <c r="A119" s="27">
        <v>108</v>
      </c>
      <c r="B119" s="26" t="s">
        <v>245</v>
      </c>
      <c r="C119" s="26" t="s">
        <v>444</v>
      </c>
      <c r="D119" s="26" t="s">
        <v>672</v>
      </c>
      <c r="E119" s="26" t="s">
        <v>673</v>
      </c>
      <c r="F119" s="26" t="s">
        <v>674</v>
      </c>
      <c r="G119" s="26" t="s">
        <v>686</v>
      </c>
      <c r="H119" s="38" t="s">
        <v>687</v>
      </c>
      <c r="I119" s="35">
        <v>1</v>
      </c>
      <c r="J119" s="26" t="s">
        <v>688</v>
      </c>
      <c r="K119" s="26" t="s">
        <v>7</v>
      </c>
      <c r="L119" s="26" t="s">
        <v>7</v>
      </c>
      <c r="M119" s="26" t="s">
        <v>7</v>
      </c>
      <c r="N119" s="28">
        <v>44928</v>
      </c>
      <c r="O119" s="28">
        <v>45168</v>
      </c>
      <c r="P119" s="28" t="s">
        <v>28</v>
      </c>
      <c r="Q119" s="28" t="s">
        <v>679</v>
      </c>
      <c r="R119" s="28" t="s">
        <v>680</v>
      </c>
      <c r="S119" s="28" t="s">
        <v>681</v>
      </c>
      <c r="T119" s="26" t="s">
        <v>7</v>
      </c>
      <c r="U119" s="26" t="s">
        <v>182</v>
      </c>
      <c r="V119" s="26" t="s">
        <v>182</v>
      </c>
      <c r="W119" s="26" t="s">
        <v>182</v>
      </c>
      <c r="X119" s="26" t="s">
        <v>182</v>
      </c>
      <c r="Y119" s="26" t="s">
        <v>182</v>
      </c>
      <c r="Z119" s="29">
        <v>0.25</v>
      </c>
      <c r="AA119" s="29">
        <f t="shared" si="11"/>
        <v>0.25</v>
      </c>
      <c r="AB119" s="29">
        <v>0</v>
      </c>
      <c r="AC119" s="29">
        <v>0.6</v>
      </c>
      <c r="AD119" s="29">
        <v>0.4</v>
      </c>
      <c r="AE119" s="29">
        <v>0</v>
      </c>
      <c r="AF119" s="30"/>
      <c r="AG119" s="30"/>
      <c r="AH119" s="30"/>
      <c r="AI119" s="30"/>
      <c r="AJ119" s="31"/>
      <c r="AK119" s="32"/>
      <c r="AL119" s="32"/>
      <c r="AM119" s="32"/>
      <c r="AN119" s="32"/>
      <c r="AO119" s="32"/>
      <c r="AP119" s="68"/>
      <c r="AQ119" s="68"/>
      <c r="AR119" s="68"/>
      <c r="AS119" s="68"/>
      <c r="AT119" s="69"/>
      <c r="AU119" s="39"/>
      <c r="AV119" s="39"/>
      <c r="AW119" s="39"/>
      <c r="AX119" s="39"/>
      <c r="AY119" s="39"/>
      <c r="AZ119" s="42">
        <f t="shared" si="17"/>
        <v>0</v>
      </c>
      <c r="BA119" s="43">
        <f t="shared" si="18"/>
        <v>0</v>
      </c>
      <c r="BB119" s="44" t="str">
        <f t="shared" si="15"/>
        <v>SIN AVANCE</v>
      </c>
      <c r="BC119" s="46">
        <f t="shared" si="19"/>
        <v>-62</v>
      </c>
      <c r="BD119" s="45" t="str">
        <f t="shared" si="16"/>
        <v>VENCIDO</v>
      </c>
      <c r="BE119" s="75"/>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row>
    <row r="120" spans="1:131" customFormat="1" ht="76.5" customHeight="1" thickBot="1" x14ac:dyDescent="0.3">
      <c r="A120" s="27">
        <v>109</v>
      </c>
      <c r="B120" s="26" t="s">
        <v>245</v>
      </c>
      <c r="C120" s="26" t="s">
        <v>444</v>
      </c>
      <c r="D120" s="26" t="s">
        <v>672</v>
      </c>
      <c r="E120" s="26" t="s">
        <v>673</v>
      </c>
      <c r="F120" s="26" t="s">
        <v>674</v>
      </c>
      <c r="G120" s="26" t="s">
        <v>689</v>
      </c>
      <c r="H120" s="38" t="s">
        <v>690</v>
      </c>
      <c r="I120" s="35">
        <v>1</v>
      </c>
      <c r="J120" s="26" t="s">
        <v>691</v>
      </c>
      <c r="K120" s="26" t="s">
        <v>7</v>
      </c>
      <c r="L120" s="26" t="s">
        <v>7</v>
      </c>
      <c r="M120" s="26" t="s">
        <v>7</v>
      </c>
      <c r="N120" s="28">
        <v>44928</v>
      </c>
      <c r="O120" s="28">
        <v>45290</v>
      </c>
      <c r="P120" s="28" t="s">
        <v>28</v>
      </c>
      <c r="Q120" s="28" t="s">
        <v>679</v>
      </c>
      <c r="R120" s="28" t="s">
        <v>680</v>
      </c>
      <c r="S120" s="28" t="s">
        <v>681</v>
      </c>
      <c r="T120" s="26" t="s">
        <v>7</v>
      </c>
      <c r="U120" s="26" t="s">
        <v>182</v>
      </c>
      <c r="V120" s="26" t="s">
        <v>182</v>
      </c>
      <c r="W120" s="26" t="s">
        <v>182</v>
      </c>
      <c r="X120" s="26" t="s">
        <v>182</v>
      </c>
      <c r="Y120" s="26" t="s">
        <v>182</v>
      </c>
      <c r="Z120" s="29">
        <v>0.25</v>
      </c>
      <c r="AA120" s="29">
        <f t="shared" si="11"/>
        <v>0.25</v>
      </c>
      <c r="AB120" s="29">
        <v>0.25</v>
      </c>
      <c r="AC120" s="29">
        <v>0.25</v>
      </c>
      <c r="AD120" s="29">
        <v>0.25</v>
      </c>
      <c r="AE120" s="29">
        <v>0.25</v>
      </c>
      <c r="AF120" s="30"/>
      <c r="AG120" s="30"/>
      <c r="AH120" s="30"/>
      <c r="AI120" s="30"/>
      <c r="AJ120" s="31"/>
      <c r="AK120" s="32"/>
      <c r="AL120" s="32"/>
      <c r="AM120" s="32"/>
      <c r="AN120" s="32"/>
      <c r="AO120" s="32"/>
      <c r="AP120" s="68"/>
      <c r="AQ120" s="68"/>
      <c r="AR120" s="68"/>
      <c r="AS120" s="68"/>
      <c r="AT120" s="69"/>
      <c r="AU120" s="39"/>
      <c r="AV120" s="39"/>
      <c r="AW120" s="39"/>
      <c r="AX120" s="39"/>
      <c r="AY120" s="39"/>
      <c r="AZ120" s="42">
        <f t="shared" si="17"/>
        <v>0</v>
      </c>
      <c r="BA120" s="43">
        <f t="shared" si="18"/>
        <v>0</v>
      </c>
      <c r="BB120" s="44" t="str">
        <f t="shared" si="15"/>
        <v>SIN AVANCE</v>
      </c>
      <c r="BC120" s="46">
        <f t="shared" si="19"/>
        <v>60</v>
      </c>
      <c r="BD120" s="45" t="str">
        <f t="shared" si="16"/>
        <v>CON TIEMPO</v>
      </c>
      <c r="BE120" s="75"/>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row>
    <row r="121" spans="1:131" customFormat="1" ht="76.5" customHeight="1" thickBot="1" x14ac:dyDescent="0.3">
      <c r="A121" s="27">
        <v>110</v>
      </c>
      <c r="B121" s="26" t="s">
        <v>245</v>
      </c>
      <c r="C121" s="26" t="s">
        <v>246</v>
      </c>
      <c r="D121" s="26" t="s">
        <v>247</v>
      </c>
      <c r="E121" s="26" t="s">
        <v>248</v>
      </c>
      <c r="F121" s="26" t="s">
        <v>692</v>
      </c>
      <c r="G121" s="26" t="s">
        <v>693</v>
      </c>
      <c r="H121" s="26" t="s">
        <v>694</v>
      </c>
      <c r="I121" s="35" t="s">
        <v>695</v>
      </c>
      <c r="J121" s="26" t="s">
        <v>696</v>
      </c>
      <c r="K121" s="40" t="s">
        <v>697</v>
      </c>
      <c r="L121" s="26" t="s">
        <v>7</v>
      </c>
      <c r="M121" s="26" t="s">
        <v>7</v>
      </c>
      <c r="N121" s="28">
        <v>44958</v>
      </c>
      <c r="O121" s="28">
        <v>45291</v>
      </c>
      <c r="P121" s="28" t="s">
        <v>40</v>
      </c>
      <c r="Q121" s="28" t="s">
        <v>698</v>
      </c>
      <c r="R121" s="28" t="s">
        <v>238</v>
      </c>
      <c r="S121" s="28" t="s">
        <v>239</v>
      </c>
      <c r="T121" s="26" t="s">
        <v>7</v>
      </c>
      <c r="U121" s="26" t="s">
        <v>182</v>
      </c>
      <c r="V121" s="26" t="s">
        <v>182</v>
      </c>
      <c r="W121" s="26" t="s">
        <v>182</v>
      </c>
      <c r="X121" s="26" t="s">
        <v>182</v>
      </c>
      <c r="Y121" s="26" t="s">
        <v>182</v>
      </c>
      <c r="Z121" s="29">
        <v>0.25</v>
      </c>
      <c r="AA121" s="29">
        <f t="shared" si="11"/>
        <v>0.25</v>
      </c>
      <c r="AB121" s="29">
        <v>0</v>
      </c>
      <c r="AC121" s="29">
        <v>0</v>
      </c>
      <c r="AD121" s="29">
        <v>0.5</v>
      </c>
      <c r="AE121" s="29">
        <v>0.5</v>
      </c>
      <c r="AF121" s="30"/>
      <c r="AG121" s="30"/>
      <c r="AH121" s="30"/>
      <c r="AI121" s="30"/>
      <c r="AJ121" s="31"/>
      <c r="AK121" s="32"/>
      <c r="AL121" s="32"/>
      <c r="AM121" s="32"/>
      <c r="AN121" s="32"/>
      <c r="AO121" s="32"/>
      <c r="AP121" s="68"/>
      <c r="AQ121" s="68"/>
      <c r="AR121" s="68"/>
      <c r="AS121" s="68"/>
      <c r="AT121" s="69"/>
      <c r="AU121" s="39"/>
      <c r="AV121" s="39"/>
      <c r="AW121" s="39"/>
      <c r="AX121" s="39"/>
      <c r="AY121" s="39"/>
      <c r="AZ121" s="42">
        <f t="shared" si="17"/>
        <v>0</v>
      </c>
      <c r="BA121" s="43">
        <f t="shared" si="18"/>
        <v>0</v>
      </c>
      <c r="BB121" s="44" t="str">
        <f t="shared" si="15"/>
        <v>SIN AVANCE</v>
      </c>
      <c r="BC121" s="46">
        <f t="shared" si="19"/>
        <v>61</v>
      </c>
      <c r="BD121" s="45" t="str">
        <f t="shared" si="16"/>
        <v>CON TIEMPO</v>
      </c>
      <c r="BE121" s="75">
        <f>SUM(AZ121:AZ124)</f>
        <v>0</v>
      </c>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row>
    <row r="122" spans="1:131" customFormat="1" ht="76.5" customHeight="1" thickBot="1" x14ac:dyDescent="0.3">
      <c r="A122" s="27">
        <v>111</v>
      </c>
      <c r="B122" s="26" t="s">
        <v>245</v>
      </c>
      <c r="C122" s="26" t="s">
        <v>246</v>
      </c>
      <c r="D122" s="26" t="s">
        <v>247</v>
      </c>
      <c r="E122" s="26" t="s">
        <v>248</v>
      </c>
      <c r="F122" s="26" t="s">
        <v>699</v>
      </c>
      <c r="G122" s="26" t="s">
        <v>700</v>
      </c>
      <c r="H122" s="26" t="s">
        <v>701</v>
      </c>
      <c r="I122" s="35" t="s">
        <v>702</v>
      </c>
      <c r="J122" s="26" t="s">
        <v>703</v>
      </c>
      <c r="K122" s="40" t="s">
        <v>704</v>
      </c>
      <c r="L122" s="26" t="s">
        <v>7</v>
      </c>
      <c r="M122" s="26" t="s">
        <v>7</v>
      </c>
      <c r="N122" s="28">
        <v>44958</v>
      </c>
      <c r="O122" s="28">
        <v>45016</v>
      </c>
      <c r="P122" s="28" t="s">
        <v>40</v>
      </c>
      <c r="Q122" s="28" t="s">
        <v>698</v>
      </c>
      <c r="R122" s="28" t="s">
        <v>238</v>
      </c>
      <c r="S122" s="28" t="s">
        <v>239</v>
      </c>
      <c r="T122" s="26" t="s">
        <v>7</v>
      </c>
      <c r="U122" s="26" t="s">
        <v>182</v>
      </c>
      <c r="V122" s="26" t="s">
        <v>182</v>
      </c>
      <c r="W122" s="26" t="s">
        <v>182</v>
      </c>
      <c r="X122" s="26" t="s">
        <v>182</v>
      </c>
      <c r="Y122" s="26" t="s">
        <v>182</v>
      </c>
      <c r="Z122" s="29">
        <v>0.25</v>
      </c>
      <c r="AA122" s="29">
        <f t="shared" si="11"/>
        <v>0.25</v>
      </c>
      <c r="AB122" s="29">
        <v>1</v>
      </c>
      <c r="AC122" s="29">
        <v>0</v>
      </c>
      <c r="AD122" s="29">
        <v>0</v>
      </c>
      <c r="AE122" s="29">
        <v>0</v>
      </c>
      <c r="AF122" s="30"/>
      <c r="AG122" s="30"/>
      <c r="AH122" s="30"/>
      <c r="AI122" s="30"/>
      <c r="AJ122" s="31"/>
      <c r="AK122" s="32"/>
      <c r="AL122" s="32"/>
      <c r="AM122" s="32"/>
      <c r="AN122" s="32"/>
      <c r="AO122" s="32"/>
      <c r="AP122" s="68"/>
      <c r="AQ122" s="68"/>
      <c r="AR122" s="68"/>
      <c r="AS122" s="68"/>
      <c r="AT122" s="69"/>
      <c r="AU122" s="39"/>
      <c r="AV122" s="39"/>
      <c r="AW122" s="39"/>
      <c r="AX122" s="39"/>
      <c r="AY122" s="39"/>
      <c r="AZ122" s="42">
        <f t="shared" si="17"/>
        <v>0</v>
      </c>
      <c r="BA122" s="43">
        <f t="shared" si="18"/>
        <v>0</v>
      </c>
      <c r="BB122" s="44" t="str">
        <f t="shared" si="15"/>
        <v>SIN AVANCE</v>
      </c>
      <c r="BC122" s="45">
        <f t="shared" si="19"/>
        <v>-214</v>
      </c>
      <c r="BD122" s="45" t="str">
        <f t="shared" si="16"/>
        <v>VENCIDO</v>
      </c>
      <c r="BE122" s="75"/>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row>
    <row r="123" spans="1:131" customFormat="1" ht="76.5" customHeight="1" thickBot="1" x14ac:dyDescent="0.3">
      <c r="A123" s="27">
        <v>112</v>
      </c>
      <c r="B123" s="26" t="s">
        <v>245</v>
      </c>
      <c r="C123" s="26" t="s">
        <v>246</v>
      </c>
      <c r="D123" s="26" t="s">
        <v>247</v>
      </c>
      <c r="E123" s="26" t="s">
        <v>248</v>
      </c>
      <c r="F123" s="26" t="s">
        <v>692</v>
      </c>
      <c r="G123" s="26" t="s">
        <v>705</v>
      </c>
      <c r="H123" s="26" t="s">
        <v>706</v>
      </c>
      <c r="I123" s="35" t="s">
        <v>252</v>
      </c>
      <c r="J123" s="26" t="s">
        <v>707</v>
      </c>
      <c r="K123" s="28" t="s">
        <v>708</v>
      </c>
      <c r="L123" s="26" t="s">
        <v>7</v>
      </c>
      <c r="M123" s="26" t="s">
        <v>7</v>
      </c>
      <c r="N123" s="28">
        <v>44958</v>
      </c>
      <c r="O123" s="28">
        <v>45291</v>
      </c>
      <c r="P123" s="28" t="s">
        <v>40</v>
      </c>
      <c r="Q123" s="28" t="s">
        <v>698</v>
      </c>
      <c r="R123" s="28" t="s">
        <v>238</v>
      </c>
      <c r="S123" s="28" t="s">
        <v>239</v>
      </c>
      <c r="T123" s="26" t="s">
        <v>7</v>
      </c>
      <c r="U123" s="26" t="s">
        <v>182</v>
      </c>
      <c r="V123" s="26" t="s">
        <v>182</v>
      </c>
      <c r="W123" s="26" t="s">
        <v>182</v>
      </c>
      <c r="X123" s="26" t="s">
        <v>182</v>
      </c>
      <c r="Y123" s="26" t="s">
        <v>182</v>
      </c>
      <c r="Z123" s="29">
        <v>0.25</v>
      </c>
      <c r="AA123" s="29">
        <f t="shared" si="11"/>
        <v>0.25</v>
      </c>
      <c r="AB123" s="29">
        <v>0.09</v>
      </c>
      <c r="AC123" s="29">
        <v>0.3</v>
      </c>
      <c r="AD123" s="29">
        <v>0.3</v>
      </c>
      <c r="AE123" s="29">
        <v>0.31</v>
      </c>
      <c r="AF123" s="30"/>
      <c r="AG123" s="30"/>
      <c r="AH123" s="30"/>
      <c r="AI123" s="30"/>
      <c r="AJ123" s="31"/>
      <c r="AK123" s="32"/>
      <c r="AL123" s="32"/>
      <c r="AM123" s="32"/>
      <c r="AN123" s="32"/>
      <c r="AO123" s="32"/>
      <c r="AP123" s="68"/>
      <c r="AQ123" s="68"/>
      <c r="AR123" s="68"/>
      <c r="AS123" s="68"/>
      <c r="AT123" s="69"/>
      <c r="AU123" s="39"/>
      <c r="AV123" s="39"/>
      <c r="AW123" s="39"/>
      <c r="AX123" s="39"/>
      <c r="AY123" s="39"/>
      <c r="AZ123" s="42">
        <f t="shared" si="17"/>
        <v>0</v>
      </c>
      <c r="BA123" s="43">
        <f t="shared" si="18"/>
        <v>0</v>
      </c>
      <c r="BB123" s="44" t="str">
        <f t="shared" si="15"/>
        <v>SIN AVANCE</v>
      </c>
      <c r="BC123" s="46">
        <f t="shared" si="19"/>
        <v>61</v>
      </c>
      <c r="BD123" s="45" t="str">
        <f t="shared" si="16"/>
        <v>CON TIEMPO</v>
      </c>
      <c r="BE123" s="75"/>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row>
    <row r="124" spans="1:131" customFormat="1" ht="76.5" customHeight="1" thickBot="1" x14ac:dyDescent="0.3">
      <c r="A124" s="27">
        <v>113</v>
      </c>
      <c r="B124" s="26" t="s">
        <v>245</v>
      </c>
      <c r="C124" s="26" t="s">
        <v>246</v>
      </c>
      <c r="D124" s="26" t="s">
        <v>247</v>
      </c>
      <c r="E124" s="26" t="s">
        <v>248</v>
      </c>
      <c r="F124" s="26" t="s">
        <v>692</v>
      </c>
      <c r="G124" s="26" t="s">
        <v>709</v>
      </c>
      <c r="H124" s="26" t="s">
        <v>710</v>
      </c>
      <c r="I124" s="35" t="s">
        <v>252</v>
      </c>
      <c r="J124" s="26" t="s">
        <v>711</v>
      </c>
      <c r="K124" s="28" t="s">
        <v>279</v>
      </c>
      <c r="L124" s="26" t="s">
        <v>284</v>
      </c>
      <c r="M124" s="26" t="s">
        <v>7</v>
      </c>
      <c r="N124" s="28">
        <v>44958</v>
      </c>
      <c r="O124" s="28">
        <v>45291</v>
      </c>
      <c r="P124" s="28" t="s">
        <v>40</v>
      </c>
      <c r="Q124" s="28" t="s">
        <v>698</v>
      </c>
      <c r="R124" s="28" t="s">
        <v>238</v>
      </c>
      <c r="S124" s="28" t="s">
        <v>239</v>
      </c>
      <c r="T124" s="26" t="s">
        <v>7</v>
      </c>
      <c r="U124" s="26" t="s">
        <v>182</v>
      </c>
      <c r="V124" s="26" t="s">
        <v>182</v>
      </c>
      <c r="W124" s="26" t="s">
        <v>182</v>
      </c>
      <c r="X124" s="26" t="s">
        <v>182</v>
      </c>
      <c r="Y124" s="26" t="s">
        <v>182</v>
      </c>
      <c r="Z124" s="29">
        <v>0.25</v>
      </c>
      <c r="AA124" s="29">
        <f t="shared" si="11"/>
        <v>0.25</v>
      </c>
      <c r="AB124" s="29">
        <v>0.12</v>
      </c>
      <c r="AC124" s="29">
        <v>0.28999999999999998</v>
      </c>
      <c r="AD124" s="29">
        <v>0.28999999999999998</v>
      </c>
      <c r="AE124" s="29">
        <v>0.3</v>
      </c>
      <c r="AF124" s="30"/>
      <c r="AG124" s="30"/>
      <c r="AH124" s="30"/>
      <c r="AI124" s="30"/>
      <c r="AJ124" s="31"/>
      <c r="AK124" s="32"/>
      <c r="AL124" s="32"/>
      <c r="AM124" s="32"/>
      <c r="AN124" s="32"/>
      <c r="AO124" s="32"/>
      <c r="AP124" s="68"/>
      <c r="AQ124" s="68"/>
      <c r="AR124" s="68"/>
      <c r="AS124" s="68"/>
      <c r="AT124" s="69"/>
      <c r="AU124" s="39"/>
      <c r="AV124" s="39"/>
      <c r="AW124" s="39"/>
      <c r="AX124" s="39"/>
      <c r="AY124" s="39"/>
      <c r="AZ124" s="42">
        <f t="shared" si="17"/>
        <v>0</v>
      </c>
      <c r="BA124" s="43">
        <f t="shared" si="18"/>
        <v>0</v>
      </c>
      <c r="BB124" s="44" t="str">
        <f t="shared" si="15"/>
        <v>SIN AVANCE</v>
      </c>
      <c r="BC124" s="46">
        <f t="shared" si="19"/>
        <v>61</v>
      </c>
      <c r="BD124" s="45" t="str">
        <f t="shared" si="16"/>
        <v>CON TIEMPO</v>
      </c>
      <c r="BE124" s="75"/>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row>
    <row r="125" spans="1:131" customFormat="1" ht="76.5" customHeight="1" thickBot="1" x14ac:dyDescent="0.3">
      <c r="A125" s="27">
        <v>114</v>
      </c>
      <c r="B125" s="26" t="s">
        <v>211</v>
      </c>
      <c r="C125" s="26" t="s">
        <v>212</v>
      </c>
      <c r="D125" s="26" t="s">
        <v>213</v>
      </c>
      <c r="E125" s="26" t="s">
        <v>214</v>
      </c>
      <c r="F125" s="26" t="s">
        <v>560</v>
      </c>
      <c r="G125" s="26" t="s">
        <v>712</v>
      </c>
      <c r="H125" s="26" t="s">
        <v>713</v>
      </c>
      <c r="I125" s="35" t="s">
        <v>218</v>
      </c>
      <c r="J125" s="26" t="s">
        <v>714</v>
      </c>
      <c r="K125" s="26" t="s">
        <v>194</v>
      </c>
      <c r="L125" s="26" t="s">
        <v>715</v>
      </c>
      <c r="M125" s="26" t="s">
        <v>7</v>
      </c>
      <c r="N125" s="28">
        <v>44927</v>
      </c>
      <c r="O125" s="28">
        <v>45291</v>
      </c>
      <c r="P125" s="28" t="s">
        <v>40</v>
      </c>
      <c r="Q125" s="28" t="s">
        <v>698</v>
      </c>
      <c r="R125" s="28" t="s">
        <v>238</v>
      </c>
      <c r="S125" s="28" t="s">
        <v>239</v>
      </c>
      <c r="T125" s="26" t="s">
        <v>7</v>
      </c>
      <c r="U125" s="26" t="s">
        <v>182</v>
      </c>
      <c r="V125" s="26" t="s">
        <v>182</v>
      </c>
      <c r="W125" s="26" t="s">
        <v>182</v>
      </c>
      <c r="X125" s="26" t="s">
        <v>182</v>
      </c>
      <c r="Y125" s="26" t="s">
        <v>182</v>
      </c>
      <c r="Z125" s="29">
        <v>1</v>
      </c>
      <c r="AA125" s="29">
        <f t="shared" si="11"/>
        <v>1</v>
      </c>
      <c r="AB125" s="29">
        <v>0.4</v>
      </c>
      <c r="AC125" s="29">
        <v>0.15</v>
      </c>
      <c r="AD125" s="29">
        <v>0.15</v>
      </c>
      <c r="AE125" s="29">
        <v>0.3</v>
      </c>
      <c r="AF125" s="30"/>
      <c r="AG125" s="30"/>
      <c r="AH125" s="30"/>
      <c r="AI125" s="30"/>
      <c r="AJ125" s="31"/>
      <c r="AK125" s="32"/>
      <c r="AL125" s="32"/>
      <c r="AM125" s="32"/>
      <c r="AN125" s="32"/>
      <c r="AO125" s="32"/>
      <c r="AP125" s="68"/>
      <c r="AQ125" s="68"/>
      <c r="AR125" s="68"/>
      <c r="AS125" s="68"/>
      <c r="AT125" s="69"/>
      <c r="AU125" s="39"/>
      <c r="AV125" s="39"/>
      <c r="AW125" s="39"/>
      <c r="AX125" s="39"/>
      <c r="AY125" s="39"/>
      <c r="AZ125" s="42">
        <f t="shared" si="17"/>
        <v>0</v>
      </c>
      <c r="BA125" s="43">
        <f t="shared" si="18"/>
        <v>0</v>
      </c>
      <c r="BB125" s="44" t="str">
        <f t="shared" si="15"/>
        <v>SIN AVANCE</v>
      </c>
      <c r="BC125" s="46">
        <f t="shared" si="19"/>
        <v>61</v>
      </c>
      <c r="BD125" s="45" t="str">
        <f t="shared" si="16"/>
        <v>CON TIEMPO</v>
      </c>
      <c r="BE125" s="43">
        <f>AZ125</f>
        <v>0</v>
      </c>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row>
    <row r="126" spans="1:131" customFormat="1" ht="76.5" customHeight="1" thickBot="1" x14ac:dyDescent="0.3">
      <c r="A126" s="27">
        <v>115</v>
      </c>
      <c r="B126" s="26" t="s">
        <v>220</v>
      </c>
      <c r="C126" s="26" t="s">
        <v>221</v>
      </c>
      <c r="D126" s="26" t="s">
        <v>222</v>
      </c>
      <c r="E126" s="26" t="s">
        <v>716</v>
      </c>
      <c r="F126" s="26" t="s">
        <v>717</v>
      </c>
      <c r="G126" s="26" t="s">
        <v>718</v>
      </c>
      <c r="H126" s="26" t="s">
        <v>719</v>
      </c>
      <c r="I126" s="35" t="s">
        <v>720</v>
      </c>
      <c r="J126" s="26" t="s">
        <v>721</v>
      </c>
      <c r="K126" s="26" t="s">
        <v>7</v>
      </c>
      <c r="L126" s="26" t="s">
        <v>7</v>
      </c>
      <c r="M126" s="26" t="s">
        <v>7</v>
      </c>
      <c r="N126" s="28">
        <v>44958</v>
      </c>
      <c r="O126" s="28">
        <v>45107</v>
      </c>
      <c r="P126" s="28" t="s">
        <v>40</v>
      </c>
      <c r="Q126" s="28" t="s">
        <v>698</v>
      </c>
      <c r="R126" s="28" t="s">
        <v>238</v>
      </c>
      <c r="S126" s="28" t="s">
        <v>239</v>
      </c>
      <c r="T126" s="26" t="s">
        <v>7</v>
      </c>
      <c r="U126" s="26" t="s">
        <v>182</v>
      </c>
      <c r="V126" s="26" t="s">
        <v>182</v>
      </c>
      <c r="W126" s="26" t="s">
        <v>182</v>
      </c>
      <c r="X126" s="26" t="s">
        <v>182</v>
      </c>
      <c r="Y126" s="26" t="s">
        <v>182</v>
      </c>
      <c r="Z126" s="29">
        <v>0.5</v>
      </c>
      <c r="AA126" s="29">
        <f t="shared" si="11"/>
        <v>0.5</v>
      </c>
      <c r="AB126" s="29">
        <v>0</v>
      </c>
      <c r="AC126" s="29">
        <v>1</v>
      </c>
      <c r="AD126" s="29">
        <v>0</v>
      </c>
      <c r="AE126" s="29">
        <v>0</v>
      </c>
      <c r="AF126" s="30"/>
      <c r="AG126" s="30"/>
      <c r="AH126" s="30"/>
      <c r="AI126" s="30"/>
      <c r="AJ126" s="31"/>
      <c r="AK126" s="32"/>
      <c r="AL126" s="32"/>
      <c r="AM126" s="32"/>
      <c r="AN126" s="32"/>
      <c r="AO126" s="32"/>
      <c r="AP126" s="68"/>
      <c r="AQ126" s="68"/>
      <c r="AR126" s="68"/>
      <c r="AS126" s="68"/>
      <c r="AT126" s="69"/>
      <c r="AU126" s="39"/>
      <c r="AV126" s="39"/>
      <c r="AW126" s="39"/>
      <c r="AX126" s="39"/>
      <c r="AY126" s="39"/>
      <c r="AZ126" s="42">
        <f t="shared" si="17"/>
        <v>0</v>
      </c>
      <c r="BA126" s="43">
        <f t="shared" si="18"/>
        <v>0</v>
      </c>
      <c r="BB126" s="44" t="str">
        <f t="shared" si="15"/>
        <v>SIN AVANCE</v>
      </c>
      <c r="BC126" s="46">
        <f t="shared" si="19"/>
        <v>-123</v>
      </c>
      <c r="BD126" s="45" t="str">
        <f t="shared" si="16"/>
        <v>VENCIDO</v>
      </c>
      <c r="BE126" s="75">
        <f>SUM(AZ126:AZ127)</f>
        <v>0</v>
      </c>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row>
    <row r="127" spans="1:131" customFormat="1" ht="76.5" customHeight="1" thickBot="1" x14ac:dyDescent="0.3">
      <c r="A127" s="27">
        <v>116</v>
      </c>
      <c r="B127" s="26" t="s">
        <v>220</v>
      </c>
      <c r="C127" s="26" t="s">
        <v>221</v>
      </c>
      <c r="D127" s="26" t="s">
        <v>222</v>
      </c>
      <c r="E127" s="26" t="s">
        <v>223</v>
      </c>
      <c r="F127" s="26" t="s">
        <v>224</v>
      </c>
      <c r="G127" s="26" t="s">
        <v>722</v>
      </c>
      <c r="H127" s="26" t="s">
        <v>226</v>
      </c>
      <c r="I127" s="26" t="s">
        <v>723</v>
      </c>
      <c r="J127" s="26" t="s">
        <v>228</v>
      </c>
      <c r="K127" s="26" t="s">
        <v>7</v>
      </c>
      <c r="L127" s="26" t="s">
        <v>7</v>
      </c>
      <c r="M127" s="26" t="s">
        <v>7</v>
      </c>
      <c r="N127" s="28">
        <v>45047</v>
      </c>
      <c r="O127" s="28">
        <v>45291</v>
      </c>
      <c r="P127" s="28" t="s">
        <v>40</v>
      </c>
      <c r="Q127" s="28" t="s">
        <v>698</v>
      </c>
      <c r="R127" s="28" t="s">
        <v>238</v>
      </c>
      <c r="S127" s="28" t="s">
        <v>239</v>
      </c>
      <c r="T127" s="26" t="s">
        <v>7</v>
      </c>
      <c r="U127" s="26" t="s">
        <v>182</v>
      </c>
      <c r="V127" s="26" t="s">
        <v>182</v>
      </c>
      <c r="W127" s="26" t="s">
        <v>182</v>
      </c>
      <c r="X127" s="26" t="s">
        <v>182</v>
      </c>
      <c r="Y127" s="26" t="s">
        <v>182</v>
      </c>
      <c r="Z127" s="35">
        <v>0.5</v>
      </c>
      <c r="AA127" s="29">
        <f t="shared" si="11"/>
        <v>0.5</v>
      </c>
      <c r="AB127" s="29">
        <v>0</v>
      </c>
      <c r="AC127" s="35">
        <v>0.33</v>
      </c>
      <c r="AD127" s="35">
        <v>0.33</v>
      </c>
      <c r="AE127" s="35">
        <v>0.34</v>
      </c>
      <c r="AF127" s="30"/>
      <c r="AG127" s="30"/>
      <c r="AH127" s="30"/>
      <c r="AI127" s="30"/>
      <c r="AJ127" s="31"/>
      <c r="AK127" s="32"/>
      <c r="AL127" s="32"/>
      <c r="AM127" s="32"/>
      <c r="AN127" s="32"/>
      <c r="AO127" s="32"/>
      <c r="AP127" s="68"/>
      <c r="AQ127" s="68"/>
      <c r="AR127" s="68"/>
      <c r="AS127" s="68"/>
      <c r="AT127" s="69"/>
      <c r="AU127" s="39"/>
      <c r="AV127" s="39"/>
      <c r="AW127" s="39"/>
      <c r="AX127" s="39"/>
      <c r="AY127" s="39"/>
      <c r="AZ127" s="42">
        <f t="shared" si="17"/>
        <v>0</v>
      </c>
      <c r="BA127" s="43">
        <f t="shared" si="18"/>
        <v>0</v>
      </c>
      <c r="BB127" s="44" t="str">
        <f t="shared" si="15"/>
        <v>SIN AVANCE</v>
      </c>
      <c r="BC127" s="46">
        <f t="shared" si="19"/>
        <v>61</v>
      </c>
      <c r="BD127" s="45" t="str">
        <f t="shared" si="16"/>
        <v>CON TIEMPO</v>
      </c>
      <c r="BE127" s="75"/>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row>
    <row r="128" spans="1:131" customFormat="1" ht="76.5" customHeight="1" thickBot="1" x14ac:dyDescent="0.3">
      <c r="A128" s="27">
        <v>117</v>
      </c>
      <c r="B128" s="26" t="s">
        <v>211</v>
      </c>
      <c r="C128" s="26" t="s">
        <v>724</v>
      </c>
      <c r="D128" s="26" t="s">
        <v>725</v>
      </c>
      <c r="E128" s="26" t="s">
        <v>726</v>
      </c>
      <c r="F128" s="26" t="s">
        <v>727</v>
      </c>
      <c r="G128" s="26" t="s">
        <v>728</v>
      </c>
      <c r="H128" s="26" t="s">
        <v>729</v>
      </c>
      <c r="I128" s="35" t="s">
        <v>730</v>
      </c>
      <c r="J128" s="26" t="s">
        <v>731</v>
      </c>
      <c r="K128" s="40" t="s">
        <v>732</v>
      </c>
      <c r="L128" s="26" t="s">
        <v>7</v>
      </c>
      <c r="M128" s="26" t="s">
        <v>7</v>
      </c>
      <c r="N128" s="28">
        <v>45020</v>
      </c>
      <c r="O128" s="28">
        <v>45198</v>
      </c>
      <c r="P128" s="28" t="s">
        <v>733</v>
      </c>
      <c r="Q128" s="28" t="s">
        <v>734</v>
      </c>
      <c r="R128" s="28" t="s">
        <v>306</v>
      </c>
      <c r="S128" s="28" t="s">
        <v>307</v>
      </c>
      <c r="T128" s="26" t="s">
        <v>7</v>
      </c>
      <c r="U128" s="26" t="s">
        <v>182</v>
      </c>
      <c r="V128" s="26" t="s">
        <v>182</v>
      </c>
      <c r="W128" s="26" t="s">
        <v>182</v>
      </c>
      <c r="X128" s="26" t="s">
        <v>182</v>
      </c>
      <c r="Y128" s="26" t="s">
        <v>182</v>
      </c>
      <c r="Z128" s="29">
        <v>0.2</v>
      </c>
      <c r="AA128" s="29">
        <f t="shared" si="11"/>
        <v>0.2</v>
      </c>
      <c r="AB128" s="29">
        <v>0</v>
      </c>
      <c r="AC128" s="29">
        <v>0.5</v>
      </c>
      <c r="AD128" s="29">
        <v>0.5</v>
      </c>
      <c r="AE128" s="29">
        <v>0</v>
      </c>
      <c r="AF128" s="30"/>
      <c r="AG128" s="30"/>
      <c r="AH128" s="30"/>
      <c r="AI128" s="30"/>
      <c r="AJ128" s="31"/>
      <c r="AK128" s="32"/>
      <c r="AL128" s="32"/>
      <c r="AM128" s="32"/>
      <c r="AN128" s="32"/>
      <c r="AO128" s="32"/>
      <c r="AP128" s="68"/>
      <c r="AQ128" s="68"/>
      <c r="AR128" s="68"/>
      <c r="AS128" s="68"/>
      <c r="AT128" s="69"/>
      <c r="AU128" s="39"/>
      <c r="AV128" s="39"/>
      <c r="AW128" s="39"/>
      <c r="AX128" s="39"/>
      <c r="AY128" s="39"/>
      <c r="AZ128" s="42">
        <f t="shared" si="17"/>
        <v>0</v>
      </c>
      <c r="BA128" s="43">
        <f t="shared" si="18"/>
        <v>0</v>
      </c>
      <c r="BB128" s="44" t="str">
        <f t="shared" si="15"/>
        <v>SIN AVANCE</v>
      </c>
      <c r="BC128" s="46">
        <f t="shared" si="19"/>
        <v>-32</v>
      </c>
      <c r="BD128" s="45" t="str">
        <f t="shared" si="16"/>
        <v>VENCIDO</v>
      </c>
      <c r="BE128" s="75">
        <f>SUM(AZ128:AZ132)</f>
        <v>0</v>
      </c>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row>
    <row r="129" spans="1:131" customFormat="1" ht="76.5" customHeight="1" thickBot="1" x14ac:dyDescent="0.3">
      <c r="A129" s="27">
        <v>118</v>
      </c>
      <c r="B129" s="26" t="s">
        <v>211</v>
      </c>
      <c r="C129" s="26" t="s">
        <v>724</v>
      </c>
      <c r="D129" s="26" t="s">
        <v>725</v>
      </c>
      <c r="E129" s="26" t="s">
        <v>726</v>
      </c>
      <c r="F129" s="26" t="s">
        <v>727</v>
      </c>
      <c r="G129" s="26" t="s">
        <v>735</v>
      </c>
      <c r="H129" s="26" t="s">
        <v>736</v>
      </c>
      <c r="I129" s="35" t="s">
        <v>737</v>
      </c>
      <c r="J129" s="26" t="s">
        <v>738</v>
      </c>
      <c r="K129" s="40" t="s">
        <v>732</v>
      </c>
      <c r="L129" s="26" t="s">
        <v>7</v>
      </c>
      <c r="M129" s="26" t="s">
        <v>7</v>
      </c>
      <c r="N129" s="28">
        <v>44958</v>
      </c>
      <c r="O129" s="28">
        <v>45198</v>
      </c>
      <c r="P129" s="28" t="s">
        <v>733</v>
      </c>
      <c r="Q129" s="28" t="s">
        <v>734</v>
      </c>
      <c r="R129" s="28" t="s">
        <v>306</v>
      </c>
      <c r="S129" s="28" t="s">
        <v>307</v>
      </c>
      <c r="T129" s="26" t="s">
        <v>7</v>
      </c>
      <c r="U129" s="26" t="s">
        <v>182</v>
      </c>
      <c r="V129" s="26" t="s">
        <v>182</v>
      </c>
      <c r="W129" s="26" t="s">
        <v>182</v>
      </c>
      <c r="X129" s="26" t="s">
        <v>182</v>
      </c>
      <c r="Y129" s="26" t="s">
        <v>182</v>
      </c>
      <c r="Z129" s="29">
        <v>0.2</v>
      </c>
      <c r="AA129" s="29">
        <f t="shared" si="11"/>
        <v>0.2</v>
      </c>
      <c r="AB129" s="29">
        <v>0.33</v>
      </c>
      <c r="AC129" s="29">
        <v>0.33</v>
      </c>
      <c r="AD129" s="29">
        <v>0.34</v>
      </c>
      <c r="AE129" s="29">
        <v>0</v>
      </c>
      <c r="AF129" s="30"/>
      <c r="AG129" s="30"/>
      <c r="AH129" s="30"/>
      <c r="AI129" s="30"/>
      <c r="AJ129" s="31"/>
      <c r="AK129" s="32"/>
      <c r="AL129" s="32"/>
      <c r="AM129" s="32"/>
      <c r="AN129" s="32"/>
      <c r="AO129" s="32"/>
      <c r="AP129" s="68"/>
      <c r="AQ129" s="68"/>
      <c r="AR129" s="68"/>
      <c r="AS129" s="68"/>
      <c r="AT129" s="69"/>
      <c r="AU129" s="39"/>
      <c r="AV129" s="39"/>
      <c r="AW129" s="39"/>
      <c r="AX129" s="39"/>
      <c r="AY129" s="39"/>
      <c r="AZ129" s="42">
        <f t="shared" si="17"/>
        <v>0</v>
      </c>
      <c r="BA129" s="43">
        <f t="shared" si="18"/>
        <v>0</v>
      </c>
      <c r="BB129" s="44" t="str">
        <f t="shared" si="15"/>
        <v>SIN AVANCE</v>
      </c>
      <c r="BC129" s="46">
        <f t="shared" si="19"/>
        <v>-32</v>
      </c>
      <c r="BD129" s="45" t="str">
        <f t="shared" si="16"/>
        <v>VENCIDO</v>
      </c>
      <c r="BE129" s="75"/>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row>
    <row r="130" spans="1:131" customFormat="1" ht="76.5" customHeight="1" thickBot="1" x14ac:dyDescent="0.3">
      <c r="A130" s="27">
        <v>119</v>
      </c>
      <c r="B130" s="26" t="s">
        <v>211</v>
      </c>
      <c r="C130" s="26" t="s">
        <v>724</v>
      </c>
      <c r="D130" s="26" t="s">
        <v>725</v>
      </c>
      <c r="E130" s="26" t="s">
        <v>726</v>
      </c>
      <c r="F130" s="26" t="s">
        <v>727</v>
      </c>
      <c r="G130" s="26" t="s">
        <v>739</v>
      </c>
      <c r="H130" s="26" t="s">
        <v>740</v>
      </c>
      <c r="I130" s="35" t="s">
        <v>741</v>
      </c>
      <c r="J130" s="26" t="s">
        <v>742</v>
      </c>
      <c r="K130" s="26" t="s">
        <v>7</v>
      </c>
      <c r="L130" s="26" t="s">
        <v>743</v>
      </c>
      <c r="M130" s="26" t="s">
        <v>7</v>
      </c>
      <c r="N130" s="28">
        <v>44958</v>
      </c>
      <c r="O130" s="28">
        <v>45260</v>
      </c>
      <c r="P130" s="28" t="s">
        <v>733</v>
      </c>
      <c r="Q130" s="28" t="s">
        <v>734</v>
      </c>
      <c r="R130" s="28" t="s">
        <v>306</v>
      </c>
      <c r="S130" s="28" t="s">
        <v>307</v>
      </c>
      <c r="T130" s="26" t="s">
        <v>7</v>
      </c>
      <c r="U130" s="26" t="s">
        <v>182</v>
      </c>
      <c r="V130" s="26" t="s">
        <v>182</v>
      </c>
      <c r="W130" s="26" t="s">
        <v>182</v>
      </c>
      <c r="X130" s="26" t="s">
        <v>182</v>
      </c>
      <c r="Y130" s="26" t="s">
        <v>182</v>
      </c>
      <c r="Z130" s="29">
        <v>0.2</v>
      </c>
      <c r="AA130" s="29">
        <f t="shared" si="11"/>
        <v>0.2</v>
      </c>
      <c r="AB130" s="29">
        <v>0.25</v>
      </c>
      <c r="AC130" s="29">
        <v>0.25</v>
      </c>
      <c r="AD130" s="29">
        <v>0.25</v>
      </c>
      <c r="AE130" s="29">
        <v>0.25</v>
      </c>
      <c r="AF130" s="30"/>
      <c r="AG130" s="30"/>
      <c r="AH130" s="30"/>
      <c r="AI130" s="30"/>
      <c r="AJ130" s="31"/>
      <c r="AK130" s="32"/>
      <c r="AL130" s="32"/>
      <c r="AM130" s="32"/>
      <c r="AN130" s="32"/>
      <c r="AO130" s="32"/>
      <c r="AP130" s="68"/>
      <c r="AQ130" s="68"/>
      <c r="AR130" s="68"/>
      <c r="AS130" s="68"/>
      <c r="AT130" s="69"/>
      <c r="AU130" s="39"/>
      <c r="AV130" s="39"/>
      <c r="AW130" s="39"/>
      <c r="AX130" s="39"/>
      <c r="AY130" s="39"/>
      <c r="AZ130" s="42">
        <f t="shared" si="17"/>
        <v>0</v>
      </c>
      <c r="BA130" s="43">
        <f t="shared" si="18"/>
        <v>0</v>
      </c>
      <c r="BB130" s="44" t="str">
        <f t="shared" si="15"/>
        <v>SIN AVANCE</v>
      </c>
      <c r="BC130" s="46">
        <f t="shared" si="19"/>
        <v>30</v>
      </c>
      <c r="BD130" s="45" t="str">
        <f t="shared" si="16"/>
        <v>CON TIEMPO</v>
      </c>
      <c r="BE130" s="75"/>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row>
    <row r="131" spans="1:131" customFormat="1" ht="76.5" customHeight="1" thickBot="1" x14ac:dyDescent="0.3">
      <c r="A131" s="27">
        <v>120</v>
      </c>
      <c r="B131" s="26" t="s">
        <v>211</v>
      </c>
      <c r="C131" s="26" t="s">
        <v>724</v>
      </c>
      <c r="D131" s="26" t="s">
        <v>725</v>
      </c>
      <c r="E131" s="26" t="s">
        <v>726</v>
      </c>
      <c r="F131" s="26" t="s">
        <v>727</v>
      </c>
      <c r="G131" s="26" t="s">
        <v>744</v>
      </c>
      <c r="H131" s="26" t="s">
        <v>745</v>
      </c>
      <c r="I131" s="35" t="s">
        <v>746</v>
      </c>
      <c r="J131" s="26" t="s">
        <v>747</v>
      </c>
      <c r="K131" s="26" t="s">
        <v>7</v>
      </c>
      <c r="L131" s="26" t="s">
        <v>743</v>
      </c>
      <c r="M131" s="26" t="s">
        <v>7</v>
      </c>
      <c r="N131" s="28">
        <v>45020</v>
      </c>
      <c r="O131" s="28">
        <v>45107</v>
      </c>
      <c r="P131" s="28" t="s">
        <v>733</v>
      </c>
      <c r="Q131" s="28" t="s">
        <v>734</v>
      </c>
      <c r="R131" s="28" t="s">
        <v>306</v>
      </c>
      <c r="S131" s="28" t="s">
        <v>307</v>
      </c>
      <c r="T131" s="26" t="s">
        <v>7</v>
      </c>
      <c r="U131" s="26" t="s">
        <v>182</v>
      </c>
      <c r="V131" s="26" t="s">
        <v>182</v>
      </c>
      <c r="W131" s="26" t="s">
        <v>182</v>
      </c>
      <c r="X131" s="26" t="s">
        <v>182</v>
      </c>
      <c r="Y131" s="26" t="s">
        <v>182</v>
      </c>
      <c r="Z131" s="29">
        <v>0.2</v>
      </c>
      <c r="AA131" s="29">
        <f t="shared" si="11"/>
        <v>0.2</v>
      </c>
      <c r="AB131" s="29">
        <v>0</v>
      </c>
      <c r="AC131" s="29">
        <v>1</v>
      </c>
      <c r="AD131" s="29">
        <v>0</v>
      </c>
      <c r="AE131" s="29">
        <v>0</v>
      </c>
      <c r="AF131" s="30"/>
      <c r="AG131" s="30"/>
      <c r="AH131" s="30"/>
      <c r="AI131" s="30"/>
      <c r="AJ131" s="31"/>
      <c r="AK131" s="32"/>
      <c r="AL131" s="32"/>
      <c r="AM131" s="32"/>
      <c r="AN131" s="32"/>
      <c r="AO131" s="32"/>
      <c r="AP131" s="68"/>
      <c r="AQ131" s="68"/>
      <c r="AR131" s="68"/>
      <c r="AS131" s="68"/>
      <c r="AT131" s="69"/>
      <c r="AU131" s="39"/>
      <c r="AV131" s="39"/>
      <c r="AW131" s="39"/>
      <c r="AX131" s="39"/>
      <c r="AY131" s="39"/>
      <c r="AZ131" s="42">
        <f t="shared" si="17"/>
        <v>0</v>
      </c>
      <c r="BA131" s="43">
        <f t="shared" si="18"/>
        <v>0</v>
      </c>
      <c r="BB131" s="44" t="str">
        <f t="shared" si="15"/>
        <v>SIN AVANCE</v>
      </c>
      <c r="BC131" s="45">
        <f t="shared" si="19"/>
        <v>-123</v>
      </c>
      <c r="BD131" s="45" t="str">
        <f t="shared" si="16"/>
        <v>VENCIDO</v>
      </c>
      <c r="BE131" s="75"/>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row>
    <row r="132" spans="1:131" customFormat="1" ht="76.5" customHeight="1" thickBot="1" x14ac:dyDescent="0.3">
      <c r="A132" s="27">
        <v>121</v>
      </c>
      <c r="B132" s="26" t="s">
        <v>211</v>
      </c>
      <c r="C132" s="26" t="s">
        <v>724</v>
      </c>
      <c r="D132" s="26" t="s">
        <v>725</v>
      </c>
      <c r="E132" s="26" t="s">
        <v>726</v>
      </c>
      <c r="F132" s="26" t="s">
        <v>727</v>
      </c>
      <c r="G132" s="26" t="s">
        <v>748</v>
      </c>
      <c r="H132" s="26" t="s">
        <v>749</v>
      </c>
      <c r="I132" s="35" t="s">
        <v>750</v>
      </c>
      <c r="J132" s="26" t="s">
        <v>731</v>
      </c>
      <c r="K132" s="26" t="s">
        <v>7</v>
      </c>
      <c r="L132" s="26" t="s">
        <v>743</v>
      </c>
      <c r="M132" s="26" t="s">
        <v>7</v>
      </c>
      <c r="N132" s="28">
        <v>45108</v>
      </c>
      <c r="O132" s="28">
        <v>45199</v>
      </c>
      <c r="P132" s="28" t="s">
        <v>733</v>
      </c>
      <c r="Q132" s="28" t="s">
        <v>734</v>
      </c>
      <c r="R132" s="28" t="s">
        <v>306</v>
      </c>
      <c r="S132" s="28" t="s">
        <v>307</v>
      </c>
      <c r="T132" s="26" t="s">
        <v>7</v>
      </c>
      <c r="U132" s="26" t="s">
        <v>182</v>
      </c>
      <c r="V132" s="26" t="s">
        <v>182</v>
      </c>
      <c r="W132" s="26" t="s">
        <v>182</v>
      </c>
      <c r="X132" s="26" t="s">
        <v>182</v>
      </c>
      <c r="Y132" s="26" t="s">
        <v>182</v>
      </c>
      <c r="Z132" s="29">
        <v>0.2</v>
      </c>
      <c r="AA132" s="29">
        <f t="shared" si="11"/>
        <v>0.2</v>
      </c>
      <c r="AB132" s="29">
        <v>0</v>
      </c>
      <c r="AC132" s="29">
        <v>0</v>
      </c>
      <c r="AD132" s="29">
        <v>1</v>
      </c>
      <c r="AE132" s="29">
        <v>0</v>
      </c>
      <c r="AF132" s="30"/>
      <c r="AG132" s="30"/>
      <c r="AH132" s="30"/>
      <c r="AI132" s="30"/>
      <c r="AJ132" s="31"/>
      <c r="AK132" s="32"/>
      <c r="AL132" s="32"/>
      <c r="AM132" s="32"/>
      <c r="AN132" s="32"/>
      <c r="AO132" s="32"/>
      <c r="AP132" s="68"/>
      <c r="AQ132" s="68"/>
      <c r="AR132" s="68"/>
      <c r="AS132" s="68"/>
      <c r="AT132" s="69"/>
      <c r="AU132" s="39"/>
      <c r="AV132" s="39"/>
      <c r="AW132" s="39"/>
      <c r="AX132" s="39"/>
      <c r="AY132" s="39"/>
      <c r="AZ132" s="42">
        <f t="shared" si="17"/>
        <v>0</v>
      </c>
      <c r="BA132" s="43">
        <f t="shared" si="18"/>
        <v>0</v>
      </c>
      <c r="BB132" s="44" t="str">
        <f t="shared" si="15"/>
        <v>SIN AVANCE</v>
      </c>
      <c r="BC132" s="46">
        <f t="shared" si="19"/>
        <v>-31</v>
      </c>
      <c r="BD132" s="45" t="str">
        <f t="shared" si="16"/>
        <v>VENCIDO</v>
      </c>
      <c r="BE132" s="75"/>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row>
    <row r="133" spans="1:131" customFormat="1" ht="76.5" customHeight="1" thickBot="1" x14ac:dyDescent="0.3">
      <c r="A133" s="27">
        <v>122</v>
      </c>
      <c r="B133" s="26" t="s">
        <v>211</v>
      </c>
      <c r="C133" s="26" t="s">
        <v>212</v>
      </c>
      <c r="D133" s="26" t="s">
        <v>213</v>
      </c>
      <c r="E133" s="26" t="s">
        <v>214</v>
      </c>
      <c r="F133" s="26" t="s">
        <v>215</v>
      </c>
      <c r="G133" s="26" t="s">
        <v>751</v>
      </c>
      <c r="H133" s="26" t="s">
        <v>752</v>
      </c>
      <c r="I133" s="35">
        <v>1</v>
      </c>
      <c r="J133" s="26" t="s">
        <v>753</v>
      </c>
      <c r="K133" s="26" t="s">
        <v>7</v>
      </c>
      <c r="L133" s="26" t="s">
        <v>743</v>
      </c>
      <c r="M133" s="26" t="s">
        <v>7</v>
      </c>
      <c r="N133" s="28">
        <v>45020</v>
      </c>
      <c r="O133" s="28">
        <v>45260</v>
      </c>
      <c r="P133" s="28" t="s">
        <v>733</v>
      </c>
      <c r="Q133" s="28" t="s">
        <v>734</v>
      </c>
      <c r="R133" s="28" t="s">
        <v>306</v>
      </c>
      <c r="S133" s="28" t="s">
        <v>307</v>
      </c>
      <c r="T133" s="26" t="s">
        <v>7</v>
      </c>
      <c r="U133" s="26" t="s">
        <v>182</v>
      </c>
      <c r="V133" s="26" t="s">
        <v>182</v>
      </c>
      <c r="W133" s="26" t="s">
        <v>182</v>
      </c>
      <c r="X133" s="26" t="s">
        <v>182</v>
      </c>
      <c r="Y133" s="26" t="s">
        <v>182</v>
      </c>
      <c r="Z133" s="29">
        <v>1</v>
      </c>
      <c r="AA133" s="29">
        <f t="shared" si="11"/>
        <v>1</v>
      </c>
      <c r="AB133" s="29">
        <v>0</v>
      </c>
      <c r="AC133" s="29">
        <v>0.33</v>
      </c>
      <c r="AD133" s="29">
        <v>0.33</v>
      </c>
      <c r="AE133" s="29">
        <v>0.34</v>
      </c>
      <c r="AF133" s="30"/>
      <c r="AG133" s="30"/>
      <c r="AH133" s="30"/>
      <c r="AI133" s="30"/>
      <c r="AJ133" s="31"/>
      <c r="AK133" s="32"/>
      <c r="AL133" s="32"/>
      <c r="AM133" s="32"/>
      <c r="AN133" s="32"/>
      <c r="AO133" s="32"/>
      <c r="AP133" s="68"/>
      <c r="AQ133" s="68"/>
      <c r="AR133" s="68"/>
      <c r="AS133" s="68"/>
      <c r="AT133" s="69"/>
      <c r="AU133" s="39"/>
      <c r="AV133" s="39"/>
      <c r="AW133" s="39"/>
      <c r="AX133" s="39"/>
      <c r="AY133" s="39"/>
      <c r="AZ133" s="42">
        <f t="shared" si="17"/>
        <v>0</v>
      </c>
      <c r="BA133" s="43">
        <f t="shared" si="18"/>
        <v>0</v>
      </c>
      <c r="BB133" s="44" t="str">
        <f t="shared" si="15"/>
        <v>SIN AVANCE</v>
      </c>
      <c r="BC133" s="46">
        <f t="shared" si="19"/>
        <v>30</v>
      </c>
      <c r="BD133" s="45" t="str">
        <f t="shared" si="16"/>
        <v>CON TIEMPO</v>
      </c>
      <c r="BE133" s="43">
        <f>AZ133</f>
        <v>0</v>
      </c>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row>
    <row r="134" spans="1:131" customFormat="1" ht="76.5" customHeight="1" thickBot="1" x14ac:dyDescent="0.3">
      <c r="A134" s="27">
        <v>123</v>
      </c>
      <c r="B134" s="26" t="s">
        <v>220</v>
      </c>
      <c r="C134" s="26" t="s">
        <v>221</v>
      </c>
      <c r="D134" s="26" t="s">
        <v>222</v>
      </c>
      <c r="E134" s="26" t="s">
        <v>223</v>
      </c>
      <c r="F134" s="26" t="s">
        <v>224</v>
      </c>
      <c r="G134" s="26" t="s">
        <v>754</v>
      </c>
      <c r="H134" s="26" t="s">
        <v>226</v>
      </c>
      <c r="I134" s="26" t="s">
        <v>755</v>
      </c>
      <c r="J134" s="26" t="s">
        <v>228</v>
      </c>
      <c r="K134" s="26" t="s">
        <v>7</v>
      </c>
      <c r="L134" s="26" t="s">
        <v>7</v>
      </c>
      <c r="M134" s="26" t="s">
        <v>7</v>
      </c>
      <c r="N134" s="28">
        <v>45047</v>
      </c>
      <c r="O134" s="28">
        <v>45291</v>
      </c>
      <c r="P134" s="28" t="s">
        <v>733</v>
      </c>
      <c r="Q134" s="28" t="s">
        <v>734</v>
      </c>
      <c r="R134" s="28" t="s">
        <v>306</v>
      </c>
      <c r="S134" s="28" t="s">
        <v>307</v>
      </c>
      <c r="T134" s="26" t="s">
        <v>7</v>
      </c>
      <c r="U134" s="26" t="s">
        <v>182</v>
      </c>
      <c r="V134" s="26" t="s">
        <v>182</v>
      </c>
      <c r="W134" s="26" t="s">
        <v>182</v>
      </c>
      <c r="X134" s="26" t="s">
        <v>182</v>
      </c>
      <c r="Y134" s="26" t="s">
        <v>182</v>
      </c>
      <c r="Z134" s="35">
        <v>1</v>
      </c>
      <c r="AA134" s="29">
        <f t="shared" si="11"/>
        <v>1</v>
      </c>
      <c r="AB134" s="29">
        <v>0</v>
      </c>
      <c r="AC134" s="35">
        <v>0.33</v>
      </c>
      <c r="AD134" s="35">
        <v>0.33</v>
      </c>
      <c r="AE134" s="35">
        <v>0.34</v>
      </c>
      <c r="AF134" s="30"/>
      <c r="AG134" s="30"/>
      <c r="AH134" s="30"/>
      <c r="AI134" s="30"/>
      <c r="AJ134" s="31"/>
      <c r="AK134" s="32"/>
      <c r="AL134" s="32"/>
      <c r="AM134" s="32"/>
      <c r="AN134" s="32"/>
      <c r="AO134" s="32"/>
      <c r="AP134" s="68"/>
      <c r="AQ134" s="68"/>
      <c r="AR134" s="68"/>
      <c r="AS134" s="68"/>
      <c r="AT134" s="69"/>
      <c r="AU134" s="39"/>
      <c r="AV134" s="39"/>
      <c r="AW134" s="39"/>
      <c r="AX134" s="39"/>
      <c r="AY134" s="39"/>
      <c r="AZ134" s="42">
        <f t="shared" si="17"/>
        <v>0</v>
      </c>
      <c r="BA134" s="43">
        <f t="shared" si="18"/>
        <v>0</v>
      </c>
      <c r="BB134" s="44" t="str">
        <f t="shared" si="15"/>
        <v>SIN AVANCE</v>
      </c>
      <c r="BC134" s="46">
        <f t="shared" si="19"/>
        <v>61</v>
      </c>
      <c r="BD134" s="45" t="str">
        <f t="shared" si="16"/>
        <v>CON TIEMPO</v>
      </c>
      <c r="BE134" s="43">
        <f>AZ134</f>
        <v>0</v>
      </c>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row>
    <row r="135" spans="1:131" customFormat="1" ht="76.5" customHeight="1" thickBot="1" x14ac:dyDescent="0.3">
      <c r="A135" s="27">
        <v>124</v>
      </c>
      <c r="B135" s="26" t="s">
        <v>245</v>
      </c>
      <c r="C135" s="26" t="s">
        <v>246</v>
      </c>
      <c r="D135" s="26" t="s">
        <v>247</v>
      </c>
      <c r="E135" s="26" t="s">
        <v>248</v>
      </c>
      <c r="F135" s="26" t="s">
        <v>692</v>
      </c>
      <c r="G135" s="26" t="s">
        <v>756</v>
      </c>
      <c r="H135" s="26" t="s">
        <v>757</v>
      </c>
      <c r="I135" s="35" t="s">
        <v>252</v>
      </c>
      <c r="J135" s="26" t="s">
        <v>758</v>
      </c>
      <c r="K135" s="26" t="s">
        <v>732</v>
      </c>
      <c r="L135" s="26" t="s">
        <v>7</v>
      </c>
      <c r="M135" s="26" t="s">
        <v>7</v>
      </c>
      <c r="N135" s="28">
        <v>44928</v>
      </c>
      <c r="O135" s="28">
        <v>45289</v>
      </c>
      <c r="P135" s="28" t="s">
        <v>733</v>
      </c>
      <c r="Q135" s="28" t="s">
        <v>734</v>
      </c>
      <c r="R135" s="28" t="s">
        <v>306</v>
      </c>
      <c r="S135" s="28" t="s">
        <v>307</v>
      </c>
      <c r="T135" s="26" t="s">
        <v>7</v>
      </c>
      <c r="U135" s="26" t="s">
        <v>182</v>
      </c>
      <c r="V135" s="26" t="s">
        <v>182</v>
      </c>
      <c r="W135" s="26" t="s">
        <v>182</v>
      </c>
      <c r="X135" s="26" t="s">
        <v>182</v>
      </c>
      <c r="Y135" s="26" t="s">
        <v>182</v>
      </c>
      <c r="Z135" s="35">
        <v>1</v>
      </c>
      <c r="AA135" s="29">
        <f t="shared" si="11"/>
        <v>1</v>
      </c>
      <c r="AB135" s="35">
        <v>0.19</v>
      </c>
      <c r="AC135" s="35">
        <v>0.28999999999999998</v>
      </c>
      <c r="AD135" s="35">
        <v>0.27</v>
      </c>
      <c r="AE135" s="35">
        <v>0.25</v>
      </c>
      <c r="AF135" s="30"/>
      <c r="AG135" s="30"/>
      <c r="AH135" s="30"/>
      <c r="AI135" s="30"/>
      <c r="AJ135" s="31"/>
      <c r="AK135" s="32"/>
      <c r="AL135" s="32"/>
      <c r="AM135" s="32"/>
      <c r="AN135" s="32"/>
      <c r="AO135" s="32"/>
      <c r="AP135" s="68"/>
      <c r="AQ135" s="68"/>
      <c r="AR135" s="68"/>
      <c r="AS135" s="68"/>
      <c r="AT135" s="69"/>
      <c r="AU135" s="39"/>
      <c r="AV135" s="39"/>
      <c r="AW135" s="39"/>
      <c r="AX135" s="39"/>
      <c r="AY135" s="39"/>
      <c r="AZ135" s="42">
        <f t="shared" si="17"/>
        <v>0</v>
      </c>
      <c r="BA135" s="43">
        <f t="shared" si="18"/>
        <v>0</v>
      </c>
      <c r="BB135" s="44" t="str">
        <f t="shared" si="15"/>
        <v>SIN AVANCE</v>
      </c>
      <c r="BC135" s="46">
        <f t="shared" si="19"/>
        <v>59</v>
      </c>
      <c r="BD135" s="45" t="str">
        <f t="shared" si="16"/>
        <v>CON TIEMPO</v>
      </c>
      <c r="BE135" s="43">
        <f>AZ135</f>
        <v>0</v>
      </c>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row>
    <row r="136" spans="1:131" customFormat="1" ht="76.5" customHeight="1" thickBot="1" x14ac:dyDescent="0.3">
      <c r="A136" s="27">
        <v>125</v>
      </c>
      <c r="B136" s="30" t="s">
        <v>759</v>
      </c>
      <c r="C136" s="30" t="s">
        <v>760</v>
      </c>
      <c r="D136" s="30" t="s">
        <v>761</v>
      </c>
      <c r="E136" s="30" t="s">
        <v>762</v>
      </c>
      <c r="F136" s="30" t="s">
        <v>763</v>
      </c>
      <c r="G136" s="26" t="s">
        <v>764</v>
      </c>
      <c r="H136" s="30" t="s">
        <v>765</v>
      </c>
      <c r="I136" s="32" t="s">
        <v>766</v>
      </c>
      <c r="J136" s="30" t="s">
        <v>767</v>
      </c>
      <c r="K136" s="30" t="s">
        <v>7</v>
      </c>
      <c r="L136" s="30" t="s">
        <v>7</v>
      </c>
      <c r="M136" s="30" t="s">
        <v>7</v>
      </c>
      <c r="N136" s="37">
        <v>44988</v>
      </c>
      <c r="O136" s="37">
        <v>45199</v>
      </c>
      <c r="P136" s="28" t="s">
        <v>768</v>
      </c>
      <c r="Q136" s="28" t="s">
        <v>769</v>
      </c>
      <c r="R136" s="28" t="s">
        <v>770</v>
      </c>
      <c r="S136" s="28" t="s">
        <v>771</v>
      </c>
      <c r="T136" s="26" t="s">
        <v>772</v>
      </c>
      <c r="U136" s="26" t="s">
        <v>182</v>
      </c>
      <c r="V136" s="26" t="s">
        <v>182</v>
      </c>
      <c r="W136" s="26" t="s">
        <v>182</v>
      </c>
      <c r="X136" s="26" t="s">
        <v>182</v>
      </c>
      <c r="Y136" s="26" t="s">
        <v>182</v>
      </c>
      <c r="Z136" s="32">
        <v>0.32</v>
      </c>
      <c r="AA136" s="29">
        <f t="shared" si="11"/>
        <v>0.32</v>
      </c>
      <c r="AB136" s="32">
        <v>0.3</v>
      </c>
      <c r="AC136" s="32">
        <v>0.3</v>
      </c>
      <c r="AD136" s="32">
        <v>0.4</v>
      </c>
      <c r="AE136" s="29">
        <v>0</v>
      </c>
      <c r="AF136" s="30"/>
      <c r="AG136" s="30"/>
      <c r="AH136" s="30"/>
      <c r="AI136" s="30"/>
      <c r="AJ136" s="31"/>
      <c r="AK136" s="32"/>
      <c r="AL136" s="32"/>
      <c r="AM136" s="32"/>
      <c r="AN136" s="32"/>
      <c r="AO136" s="32"/>
      <c r="AP136" s="68"/>
      <c r="AQ136" s="68"/>
      <c r="AR136" s="68"/>
      <c r="AS136" s="68"/>
      <c r="AT136" s="69"/>
      <c r="AU136" s="39"/>
      <c r="AV136" s="39"/>
      <c r="AW136" s="39"/>
      <c r="AX136" s="39"/>
      <c r="AY136" s="39"/>
      <c r="AZ136" s="42">
        <f t="shared" si="17"/>
        <v>0</v>
      </c>
      <c r="BA136" s="43">
        <f t="shared" si="18"/>
        <v>0</v>
      </c>
      <c r="BB136" s="44" t="str">
        <f t="shared" si="15"/>
        <v>SIN AVANCE</v>
      </c>
      <c r="BC136" s="46">
        <f t="shared" si="19"/>
        <v>-31</v>
      </c>
      <c r="BD136" s="45" t="str">
        <f t="shared" si="16"/>
        <v>VENCIDO</v>
      </c>
      <c r="BE136" s="75">
        <f>SUM(AZ136:AZ138)</f>
        <v>0</v>
      </c>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row>
    <row r="137" spans="1:131" customFormat="1" ht="76.5" customHeight="1" thickBot="1" x14ac:dyDescent="0.3">
      <c r="A137" s="27">
        <v>126</v>
      </c>
      <c r="B137" s="30" t="s">
        <v>759</v>
      </c>
      <c r="C137" s="30" t="s">
        <v>760</v>
      </c>
      <c r="D137" s="30" t="s">
        <v>761</v>
      </c>
      <c r="E137" s="30" t="s">
        <v>762</v>
      </c>
      <c r="F137" s="30" t="s">
        <v>763</v>
      </c>
      <c r="G137" s="26" t="s">
        <v>773</v>
      </c>
      <c r="H137" s="30" t="s">
        <v>774</v>
      </c>
      <c r="I137" s="32" t="s">
        <v>775</v>
      </c>
      <c r="J137" s="30" t="s">
        <v>776</v>
      </c>
      <c r="K137" s="30" t="s">
        <v>7</v>
      </c>
      <c r="L137" s="30" t="s">
        <v>7</v>
      </c>
      <c r="M137" s="30" t="s">
        <v>7</v>
      </c>
      <c r="N137" s="37">
        <v>44989</v>
      </c>
      <c r="O137" s="37">
        <v>45199</v>
      </c>
      <c r="P137" s="28" t="s">
        <v>768</v>
      </c>
      <c r="Q137" s="28" t="s">
        <v>769</v>
      </c>
      <c r="R137" s="28" t="s">
        <v>770</v>
      </c>
      <c r="S137" s="28" t="s">
        <v>771</v>
      </c>
      <c r="T137" s="26" t="s">
        <v>772</v>
      </c>
      <c r="U137" s="26" t="s">
        <v>182</v>
      </c>
      <c r="V137" s="26" t="s">
        <v>182</v>
      </c>
      <c r="W137" s="26" t="s">
        <v>182</v>
      </c>
      <c r="X137" s="26" t="s">
        <v>182</v>
      </c>
      <c r="Y137" s="26" t="s">
        <v>182</v>
      </c>
      <c r="Z137" s="32">
        <v>0.34</v>
      </c>
      <c r="AA137" s="29">
        <f t="shared" ref="AA137:AA187" si="20">Z137*(AB137+AC137+AD137+AE137)</f>
        <v>0.34</v>
      </c>
      <c r="AB137" s="32">
        <v>0.2</v>
      </c>
      <c r="AC137" s="32">
        <v>0.3</v>
      </c>
      <c r="AD137" s="32">
        <v>0.5</v>
      </c>
      <c r="AE137" s="32">
        <v>0</v>
      </c>
      <c r="AF137" s="30"/>
      <c r="AG137" s="30"/>
      <c r="AH137" s="30"/>
      <c r="AI137" s="30"/>
      <c r="AJ137" s="31"/>
      <c r="AK137" s="32"/>
      <c r="AL137" s="32"/>
      <c r="AM137" s="32"/>
      <c r="AN137" s="32"/>
      <c r="AO137" s="32"/>
      <c r="AP137" s="68"/>
      <c r="AQ137" s="68"/>
      <c r="AR137" s="68"/>
      <c r="AS137" s="68"/>
      <c r="AT137" s="69"/>
      <c r="AU137" s="39"/>
      <c r="AV137" s="39"/>
      <c r="AW137" s="39"/>
      <c r="AX137" s="39"/>
      <c r="AY137" s="39"/>
      <c r="AZ137" s="42">
        <f t="shared" si="17"/>
        <v>0</v>
      </c>
      <c r="BA137" s="43">
        <f t="shared" si="18"/>
        <v>0</v>
      </c>
      <c r="BB137" s="44" t="str">
        <f t="shared" si="15"/>
        <v>SIN AVANCE</v>
      </c>
      <c r="BC137" s="46">
        <f t="shared" si="19"/>
        <v>-31</v>
      </c>
      <c r="BD137" s="45" t="str">
        <f t="shared" si="16"/>
        <v>VENCIDO</v>
      </c>
      <c r="BE137" s="75"/>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row>
    <row r="138" spans="1:131" customFormat="1" ht="76.5" customHeight="1" thickBot="1" x14ac:dyDescent="0.3">
      <c r="A138" s="27">
        <v>127</v>
      </c>
      <c r="B138" s="30" t="s">
        <v>759</v>
      </c>
      <c r="C138" s="30" t="s">
        <v>760</v>
      </c>
      <c r="D138" s="30" t="s">
        <v>761</v>
      </c>
      <c r="E138" s="30" t="s">
        <v>777</v>
      </c>
      <c r="F138" s="30" t="s">
        <v>778</v>
      </c>
      <c r="G138" s="26" t="s">
        <v>779</v>
      </c>
      <c r="H138" s="30" t="s">
        <v>780</v>
      </c>
      <c r="I138" s="32" t="s">
        <v>781</v>
      </c>
      <c r="J138" s="30" t="s">
        <v>782</v>
      </c>
      <c r="K138" s="30" t="s">
        <v>7</v>
      </c>
      <c r="L138" s="30" t="s">
        <v>7</v>
      </c>
      <c r="M138" s="30" t="s">
        <v>7</v>
      </c>
      <c r="N138" s="37">
        <v>44986</v>
      </c>
      <c r="O138" s="37">
        <v>45199</v>
      </c>
      <c r="P138" s="28" t="s">
        <v>768</v>
      </c>
      <c r="Q138" s="28" t="s">
        <v>769</v>
      </c>
      <c r="R138" s="28" t="s">
        <v>770</v>
      </c>
      <c r="S138" s="28" t="s">
        <v>771</v>
      </c>
      <c r="T138" s="26" t="s">
        <v>772</v>
      </c>
      <c r="U138" s="26" t="s">
        <v>182</v>
      </c>
      <c r="V138" s="26" t="s">
        <v>182</v>
      </c>
      <c r="W138" s="26" t="s">
        <v>182</v>
      </c>
      <c r="X138" s="26" t="s">
        <v>182</v>
      </c>
      <c r="Y138" s="26" t="s">
        <v>182</v>
      </c>
      <c r="Z138" s="32">
        <v>0.34</v>
      </c>
      <c r="AA138" s="29">
        <f t="shared" si="20"/>
        <v>0.34</v>
      </c>
      <c r="AB138" s="32">
        <v>0.3</v>
      </c>
      <c r="AC138" s="32">
        <v>0.3</v>
      </c>
      <c r="AD138" s="32">
        <v>0.4</v>
      </c>
      <c r="AE138" s="32">
        <v>0</v>
      </c>
      <c r="AF138" s="30"/>
      <c r="AG138" s="30"/>
      <c r="AH138" s="30"/>
      <c r="AI138" s="30"/>
      <c r="AJ138" s="31"/>
      <c r="AK138" s="32"/>
      <c r="AL138" s="32"/>
      <c r="AM138" s="32"/>
      <c r="AN138" s="32"/>
      <c r="AO138" s="32"/>
      <c r="AP138" s="68"/>
      <c r="AQ138" s="68"/>
      <c r="AR138" s="68"/>
      <c r="AS138" s="68"/>
      <c r="AT138" s="69"/>
      <c r="AU138" s="39"/>
      <c r="AV138" s="39"/>
      <c r="AW138" s="39"/>
      <c r="AX138" s="39"/>
      <c r="AY138" s="39"/>
      <c r="AZ138" s="42">
        <f t="shared" si="17"/>
        <v>0</v>
      </c>
      <c r="BA138" s="43">
        <f t="shared" si="18"/>
        <v>0</v>
      </c>
      <c r="BB138" s="44" t="str">
        <f t="shared" si="15"/>
        <v>SIN AVANCE</v>
      </c>
      <c r="BC138" s="46">
        <f t="shared" si="19"/>
        <v>-31</v>
      </c>
      <c r="BD138" s="45" t="str">
        <f t="shared" si="16"/>
        <v>VENCIDO</v>
      </c>
      <c r="BE138" s="75"/>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row>
    <row r="139" spans="1:131" customFormat="1" ht="76.5" customHeight="1" thickBot="1" x14ac:dyDescent="0.3">
      <c r="A139" s="27">
        <v>128</v>
      </c>
      <c r="B139" s="30" t="s">
        <v>220</v>
      </c>
      <c r="C139" s="30" t="s">
        <v>221</v>
      </c>
      <c r="D139" s="30" t="s">
        <v>222</v>
      </c>
      <c r="E139" s="30" t="s">
        <v>223</v>
      </c>
      <c r="F139" s="30" t="s">
        <v>667</v>
      </c>
      <c r="G139" s="26" t="s">
        <v>783</v>
      </c>
      <c r="H139" s="30" t="s">
        <v>784</v>
      </c>
      <c r="I139" s="32" t="s">
        <v>785</v>
      </c>
      <c r="J139" s="30" t="s">
        <v>786</v>
      </c>
      <c r="K139" s="30" t="s">
        <v>7</v>
      </c>
      <c r="L139" s="30" t="s">
        <v>7</v>
      </c>
      <c r="M139" s="30" t="s">
        <v>7</v>
      </c>
      <c r="N139" s="37">
        <v>44958</v>
      </c>
      <c r="O139" s="37">
        <v>45291</v>
      </c>
      <c r="P139" s="28" t="s">
        <v>768</v>
      </c>
      <c r="Q139" s="28" t="s">
        <v>769</v>
      </c>
      <c r="R139" s="28" t="s">
        <v>770</v>
      </c>
      <c r="S139" s="28" t="s">
        <v>771</v>
      </c>
      <c r="T139" s="26" t="s">
        <v>772</v>
      </c>
      <c r="U139" s="26" t="s">
        <v>182</v>
      </c>
      <c r="V139" s="26" t="s">
        <v>182</v>
      </c>
      <c r="W139" s="26" t="s">
        <v>182</v>
      </c>
      <c r="X139" s="26" t="s">
        <v>182</v>
      </c>
      <c r="Y139" s="26" t="s">
        <v>182</v>
      </c>
      <c r="Z139" s="32">
        <v>0.5</v>
      </c>
      <c r="AA139" s="29">
        <f t="shared" si="20"/>
        <v>0.5</v>
      </c>
      <c r="AB139" s="32">
        <v>0.1</v>
      </c>
      <c r="AC139" s="32">
        <v>0.3</v>
      </c>
      <c r="AD139" s="32">
        <v>0.3</v>
      </c>
      <c r="AE139" s="32">
        <v>0.3</v>
      </c>
      <c r="AF139" s="30"/>
      <c r="AG139" s="30"/>
      <c r="AH139" s="30"/>
      <c r="AI139" s="30"/>
      <c r="AJ139" s="31"/>
      <c r="AK139" s="32"/>
      <c r="AL139" s="32"/>
      <c r="AM139" s="32"/>
      <c r="AN139" s="32"/>
      <c r="AO139" s="32"/>
      <c r="AP139" s="68"/>
      <c r="AQ139" s="68"/>
      <c r="AR139" s="68"/>
      <c r="AS139" s="68"/>
      <c r="AT139" s="69"/>
      <c r="AU139" s="39"/>
      <c r="AV139" s="39"/>
      <c r="AW139" s="39"/>
      <c r="AX139" s="39"/>
      <c r="AY139" s="39"/>
      <c r="AZ139" s="42">
        <f t="shared" si="17"/>
        <v>0</v>
      </c>
      <c r="BA139" s="43">
        <f t="shared" si="18"/>
        <v>0</v>
      </c>
      <c r="BB139" s="44" t="str">
        <f t="shared" si="15"/>
        <v>SIN AVANCE</v>
      </c>
      <c r="BC139" s="46">
        <f t="shared" si="19"/>
        <v>61</v>
      </c>
      <c r="BD139" s="45" t="str">
        <f t="shared" si="16"/>
        <v>CON TIEMPO</v>
      </c>
      <c r="BE139" s="75">
        <f>SUM(AZ139:AZ140)</f>
        <v>0</v>
      </c>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row>
    <row r="140" spans="1:131" customFormat="1" ht="76.5" customHeight="1" thickBot="1" x14ac:dyDescent="0.3">
      <c r="A140" s="27">
        <v>129</v>
      </c>
      <c r="B140" s="30" t="s">
        <v>220</v>
      </c>
      <c r="C140" s="30" t="s">
        <v>221</v>
      </c>
      <c r="D140" s="30" t="s">
        <v>222</v>
      </c>
      <c r="E140" s="30" t="s">
        <v>223</v>
      </c>
      <c r="F140" s="30" t="s">
        <v>224</v>
      </c>
      <c r="G140" s="26" t="s">
        <v>787</v>
      </c>
      <c r="H140" s="30" t="s">
        <v>788</v>
      </c>
      <c r="I140" s="30" t="s">
        <v>789</v>
      </c>
      <c r="J140" s="30" t="s">
        <v>228</v>
      </c>
      <c r="K140" s="30" t="s">
        <v>7</v>
      </c>
      <c r="L140" s="30" t="s">
        <v>7</v>
      </c>
      <c r="M140" s="30" t="s">
        <v>7</v>
      </c>
      <c r="N140" s="37">
        <v>45047</v>
      </c>
      <c r="O140" s="37">
        <v>45291</v>
      </c>
      <c r="P140" s="28" t="s">
        <v>768</v>
      </c>
      <c r="Q140" s="28" t="s">
        <v>769</v>
      </c>
      <c r="R140" s="28" t="s">
        <v>770</v>
      </c>
      <c r="S140" s="28" t="s">
        <v>771</v>
      </c>
      <c r="T140" s="26" t="s">
        <v>772</v>
      </c>
      <c r="U140" s="26" t="s">
        <v>182</v>
      </c>
      <c r="V140" s="26" t="s">
        <v>182</v>
      </c>
      <c r="W140" s="26" t="s">
        <v>182</v>
      </c>
      <c r="X140" s="26" t="s">
        <v>182</v>
      </c>
      <c r="Y140" s="26" t="s">
        <v>182</v>
      </c>
      <c r="Z140" s="32">
        <v>0.5</v>
      </c>
      <c r="AA140" s="29">
        <f t="shared" si="20"/>
        <v>0.5</v>
      </c>
      <c r="AB140" s="29">
        <v>0</v>
      </c>
      <c r="AC140" s="32">
        <v>0.33</v>
      </c>
      <c r="AD140" s="32">
        <v>0.33</v>
      </c>
      <c r="AE140" s="32">
        <v>0.34</v>
      </c>
      <c r="AF140" s="30"/>
      <c r="AG140" s="30"/>
      <c r="AH140" s="30"/>
      <c r="AI140" s="30"/>
      <c r="AJ140" s="31"/>
      <c r="AK140" s="32"/>
      <c r="AL140" s="32"/>
      <c r="AM140" s="32"/>
      <c r="AN140" s="32"/>
      <c r="AO140" s="32"/>
      <c r="AP140" s="68"/>
      <c r="AQ140" s="68"/>
      <c r="AR140" s="68"/>
      <c r="AS140" s="68"/>
      <c r="AT140" s="69"/>
      <c r="AU140" s="39"/>
      <c r="AV140" s="39"/>
      <c r="AW140" s="39"/>
      <c r="AX140" s="39"/>
      <c r="AY140" s="39"/>
      <c r="AZ140" s="42">
        <f t="shared" ref="AZ140:AZ148" si="21">(AJ140+AO140+AT140+AY140)*Z140</f>
        <v>0</v>
      </c>
      <c r="BA140" s="43">
        <f t="shared" ref="BA140:BA148" si="22">AJ140+AO140+AT140+AY140</f>
        <v>0</v>
      </c>
      <c r="BB140" s="44" t="str">
        <f t="shared" ref="BB140:BB148" si="23">IF(BA140&lt;=0%,"SIN AVANCE",IF(BA140&lt;33%,"AVANCE MINIMO",IF(BA140&lt;66%,"AVANCE PARCIAL",IF(BA140&lt;=99.9%,"AVANCE SIGNIFICATIVO",IF(BA140=100%,"CUMPLIMIENTO TOTAL","ERROR")))))</f>
        <v>SIN AVANCE</v>
      </c>
      <c r="BC140" s="46">
        <f t="shared" ref="BC140:BC148" si="24">(IF(BB140="CUMPLIMIENTO TOTAL","NO APLICA ACCION FINALIZADA",O140-$C$6))</f>
        <v>61</v>
      </c>
      <c r="BD140" s="45" t="str">
        <f t="shared" si="16"/>
        <v>CON TIEMPO</v>
      </c>
      <c r="BE140" s="75"/>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row>
    <row r="141" spans="1:131" customFormat="1" ht="76.5" customHeight="1" thickBot="1" x14ac:dyDescent="0.3">
      <c r="A141" s="27">
        <v>130</v>
      </c>
      <c r="B141" s="26" t="s">
        <v>790</v>
      </c>
      <c r="C141" s="26" t="s">
        <v>791</v>
      </c>
      <c r="D141" s="26" t="s">
        <v>792</v>
      </c>
      <c r="E141" s="26" t="s">
        <v>793</v>
      </c>
      <c r="F141" s="26" t="s">
        <v>794</v>
      </c>
      <c r="G141" s="26" t="s">
        <v>795</v>
      </c>
      <c r="H141" s="26" t="s">
        <v>796</v>
      </c>
      <c r="I141" s="26" t="s">
        <v>797</v>
      </c>
      <c r="J141" s="26" t="s">
        <v>798</v>
      </c>
      <c r="K141" s="26" t="s">
        <v>7</v>
      </c>
      <c r="L141" s="26" t="s">
        <v>7</v>
      </c>
      <c r="M141" s="26" t="s">
        <v>7</v>
      </c>
      <c r="N141" s="28">
        <v>44963</v>
      </c>
      <c r="O141" s="28">
        <v>45260</v>
      </c>
      <c r="P141" s="28" t="s">
        <v>799</v>
      </c>
      <c r="Q141" s="28" t="s">
        <v>800</v>
      </c>
      <c r="R141" s="28" t="s">
        <v>238</v>
      </c>
      <c r="S141" s="28" t="s">
        <v>239</v>
      </c>
      <c r="T141" s="26" t="s">
        <v>7</v>
      </c>
      <c r="U141" s="26" t="s">
        <v>182</v>
      </c>
      <c r="V141" s="26" t="s">
        <v>182</v>
      </c>
      <c r="W141" s="26" t="s">
        <v>182</v>
      </c>
      <c r="X141" s="26" t="s">
        <v>182</v>
      </c>
      <c r="Y141" s="26" t="s">
        <v>182</v>
      </c>
      <c r="Z141" s="35">
        <v>1</v>
      </c>
      <c r="AA141" s="29">
        <f t="shared" si="20"/>
        <v>1</v>
      </c>
      <c r="AB141" s="35">
        <v>0.25</v>
      </c>
      <c r="AC141" s="35">
        <v>0.25</v>
      </c>
      <c r="AD141" s="35">
        <v>0.25</v>
      </c>
      <c r="AE141" s="35">
        <v>0.25</v>
      </c>
      <c r="AF141" s="30"/>
      <c r="AG141" s="30"/>
      <c r="AH141" s="30"/>
      <c r="AI141" s="30"/>
      <c r="AJ141" s="63"/>
      <c r="AK141" s="32"/>
      <c r="AL141" s="32"/>
      <c r="AM141" s="32"/>
      <c r="AN141" s="32"/>
      <c r="AO141" s="32"/>
      <c r="AP141" s="68"/>
      <c r="AQ141" s="68"/>
      <c r="AR141" s="68"/>
      <c r="AS141" s="68"/>
      <c r="AT141" s="69"/>
      <c r="AU141" s="39"/>
      <c r="AV141" s="39"/>
      <c r="AW141" s="39"/>
      <c r="AX141" s="39"/>
      <c r="AY141" s="39"/>
      <c r="AZ141" s="42">
        <f t="shared" si="21"/>
        <v>0</v>
      </c>
      <c r="BA141" s="43">
        <f t="shared" si="22"/>
        <v>0</v>
      </c>
      <c r="BB141" s="44" t="str">
        <f t="shared" si="23"/>
        <v>SIN AVANCE</v>
      </c>
      <c r="BC141" s="45">
        <f t="shared" si="24"/>
        <v>30</v>
      </c>
      <c r="BD141" s="45" t="str">
        <f t="shared" ref="BD141:BD148" si="25">(IF(BB141="CUMPLIMIENTO TOTAL","NO APLICA ACCION FINALIZADA",IF(BC141&lt;=0,"VENCIDO",IF(BC141&lt;=10,"POR VENCER","CON TIEMPO"))))</f>
        <v>CON TIEMPO</v>
      </c>
      <c r="BE141" s="43">
        <f>AZ141</f>
        <v>0</v>
      </c>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row>
    <row r="142" spans="1:131" customFormat="1" ht="76.5" customHeight="1" thickBot="1" x14ac:dyDescent="0.3">
      <c r="A142" s="27">
        <v>131</v>
      </c>
      <c r="B142" s="26" t="s">
        <v>790</v>
      </c>
      <c r="C142" s="26" t="s">
        <v>801</v>
      </c>
      <c r="D142" s="26" t="s">
        <v>802</v>
      </c>
      <c r="E142" s="26" t="s">
        <v>803</v>
      </c>
      <c r="F142" s="26" t="s">
        <v>804</v>
      </c>
      <c r="G142" s="26" t="s">
        <v>805</v>
      </c>
      <c r="H142" s="26" t="s">
        <v>806</v>
      </c>
      <c r="I142" s="26" t="s">
        <v>807</v>
      </c>
      <c r="J142" s="26" t="s">
        <v>808</v>
      </c>
      <c r="K142" s="26" t="s">
        <v>7</v>
      </c>
      <c r="L142" s="26" t="s">
        <v>7</v>
      </c>
      <c r="M142" s="26" t="s">
        <v>7</v>
      </c>
      <c r="N142" s="28">
        <v>44963</v>
      </c>
      <c r="O142" s="28">
        <v>45260</v>
      </c>
      <c r="P142" s="28" t="s">
        <v>799</v>
      </c>
      <c r="Q142" s="28" t="s">
        <v>800</v>
      </c>
      <c r="R142" s="28" t="s">
        <v>238</v>
      </c>
      <c r="S142" s="28" t="s">
        <v>239</v>
      </c>
      <c r="T142" s="26" t="s">
        <v>7</v>
      </c>
      <c r="U142" s="26" t="s">
        <v>182</v>
      </c>
      <c r="V142" s="26" t="s">
        <v>182</v>
      </c>
      <c r="W142" s="26" t="s">
        <v>182</v>
      </c>
      <c r="X142" s="26" t="s">
        <v>182</v>
      </c>
      <c r="Y142" s="26" t="s">
        <v>182</v>
      </c>
      <c r="Z142" s="35">
        <v>0.25</v>
      </c>
      <c r="AA142" s="29">
        <f t="shared" si="20"/>
        <v>0.25</v>
      </c>
      <c r="AB142" s="35">
        <v>0.25</v>
      </c>
      <c r="AC142" s="35">
        <v>0.25</v>
      </c>
      <c r="AD142" s="35">
        <v>0.25</v>
      </c>
      <c r="AE142" s="35">
        <v>0.25</v>
      </c>
      <c r="AF142" s="30"/>
      <c r="AG142" s="30"/>
      <c r="AH142" s="30"/>
      <c r="AI142" s="30"/>
      <c r="AJ142" s="64"/>
      <c r="AK142" s="32"/>
      <c r="AL142" s="32"/>
      <c r="AM142" s="32"/>
      <c r="AN142" s="32"/>
      <c r="AO142" s="32"/>
      <c r="AP142" s="68"/>
      <c r="AQ142" s="68"/>
      <c r="AR142" s="68"/>
      <c r="AS142" s="68"/>
      <c r="AT142" s="69"/>
      <c r="AU142" s="39"/>
      <c r="AV142" s="39"/>
      <c r="AW142" s="39"/>
      <c r="AX142" s="39"/>
      <c r="AY142" s="39"/>
      <c r="AZ142" s="42">
        <f t="shared" si="21"/>
        <v>0</v>
      </c>
      <c r="BA142" s="43">
        <f t="shared" si="22"/>
        <v>0</v>
      </c>
      <c r="BB142" s="44" t="str">
        <f t="shared" si="23"/>
        <v>SIN AVANCE</v>
      </c>
      <c r="BC142" s="45">
        <f t="shared" si="24"/>
        <v>30</v>
      </c>
      <c r="BD142" s="45" t="str">
        <f t="shared" si="25"/>
        <v>CON TIEMPO</v>
      </c>
      <c r="BE142" s="75">
        <f>SUM(AZ142:AZ145)</f>
        <v>0</v>
      </c>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row>
    <row r="143" spans="1:131" customFormat="1" ht="76.5" customHeight="1" thickBot="1" x14ac:dyDescent="0.3">
      <c r="A143" s="27">
        <v>132</v>
      </c>
      <c r="B143" s="26" t="s">
        <v>790</v>
      </c>
      <c r="C143" s="26" t="s">
        <v>801</v>
      </c>
      <c r="D143" s="26" t="s">
        <v>802</v>
      </c>
      <c r="E143" s="26" t="s">
        <v>803</v>
      </c>
      <c r="F143" s="26" t="s">
        <v>804</v>
      </c>
      <c r="G143" s="26" t="s">
        <v>809</v>
      </c>
      <c r="H143" s="26" t="s">
        <v>810</v>
      </c>
      <c r="I143" s="26" t="s">
        <v>811</v>
      </c>
      <c r="J143" s="26" t="s">
        <v>812</v>
      </c>
      <c r="K143" s="26" t="s">
        <v>7</v>
      </c>
      <c r="L143" s="26" t="s">
        <v>7</v>
      </c>
      <c r="M143" s="26" t="s">
        <v>7</v>
      </c>
      <c r="N143" s="28">
        <v>44963</v>
      </c>
      <c r="O143" s="28">
        <v>45260</v>
      </c>
      <c r="P143" s="28" t="s">
        <v>799</v>
      </c>
      <c r="Q143" s="28" t="s">
        <v>800</v>
      </c>
      <c r="R143" s="28" t="s">
        <v>238</v>
      </c>
      <c r="S143" s="28" t="s">
        <v>239</v>
      </c>
      <c r="T143" s="26" t="s">
        <v>7</v>
      </c>
      <c r="U143" s="26" t="s">
        <v>182</v>
      </c>
      <c r="V143" s="26" t="s">
        <v>182</v>
      </c>
      <c r="W143" s="26" t="s">
        <v>182</v>
      </c>
      <c r="X143" s="26" t="s">
        <v>182</v>
      </c>
      <c r="Y143" s="26" t="s">
        <v>182</v>
      </c>
      <c r="Z143" s="35">
        <v>0.25</v>
      </c>
      <c r="AA143" s="29">
        <f t="shared" si="20"/>
        <v>0.25</v>
      </c>
      <c r="AB143" s="35">
        <v>0.25</v>
      </c>
      <c r="AC143" s="35">
        <v>0.25</v>
      </c>
      <c r="AD143" s="35">
        <v>0.25</v>
      </c>
      <c r="AE143" s="35">
        <v>0.25</v>
      </c>
      <c r="AF143" s="30"/>
      <c r="AG143" s="30"/>
      <c r="AH143" s="30"/>
      <c r="AI143" s="30"/>
      <c r="AJ143" s="64"/>
      <c r="AK143" s="32"/>
      <c r="AL143" s="32"/>
      <c r="AM143" s="32"/>
      <c r="AN143" s="32"/>
      <c r="AO143" s="32"/>
      <c r="AP143" s="68"/>
      <c r="AQ143" s="68"/>
      <c r="AR143" s="68"/>
      <c r="AS143" s="68"/>
      <c r="AT143" s="69"/>
      <c r="AU143" s="39"/>
      <c r="AV143" s="39"/>
      <c r="AW143" s="39"/>
      <c r="AX143" s="39"/>
      <c r="AY143" s="39"/>
      <c r="AZ143" s="42">
        <f t="shared" si="21"/>
        <v>0</v>
      </c>
      <c r="BA143" s="43">
        <f t="shared" si="22"/>
        <v>0</v>
      </c>
      <c r="BB143" s="44" t="str">
        <f t="shared" si="23"/>
        <v>SIN AVANCE</v>
      </c>
      <c r="BC143" s="46">
        <f t="shared" si="24"/>
        <v>30</v>
      </c>
      <c r="BD143" s="45" t="str">
        <f t="shared" si="25"/>
        <v>CON TIEMPO</v>
      </c>
      <c r="BE143" s="75"/>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row>
    <row r="144" spans="1:131" customFormat="1" ht="76.5" customHeight="1" thickBot="1" x14ac:dyDescent="0.3">
      <c r="A144" s="27">
        <v>133</v>
      </c>
      <c r="B144" s="26" t="s">
        <v>790</v>
      </c>
      <c r="C144" s="26" t="s">
        <v>801</v>
      </c>
      <c r="D144" s="26" t="s">
        <v>802</v>
      </c>
      <c r="E144" s="26" t="s">
        <v>803</v>
      </c>
      <c r="F144" s="26" t="s">
        <v>804</v>
      </c>
      <c r="G144" s="26" t="s">
        <v>813</v>
      </c>
      <c r="H144" s="26" t="s">
        <v>814</v>
      </c>
      <c r="I144" s="26" t="s">
        <v>815</v>
      </c>
      <c r="J144" s="26" t="s">
        <v>816</v>
      </c>
      <c r="K144" s="26" t="s">
        <v>817</v>
      </c>
      <c r="L144" s="26" t="s">
        <v>7</v>
      </c>
      <c r="M144" s="26" t="s">
        <v>7</v>
      </c>
      <c r="N144" s="41">
        <v>44963</v>
      </c>
      <c r="O144" s="41">
        <v>45260</v>
      </c>
      <c r="P144" s="28" t="s">
        <v>799</v>
      </c>
      <c r="Q144" s="28" t="s">
        <v>800</v>
      </c>
      <c r="R144" s="28" t="s">
        <v>238</v>
      </c>
      <c r="S144" s="28" t="s">
        <v>239</v>
      </c>
      <c r="T144" s="26" t="s">
        <v>7</v>
      </c>
      <c r="U144" s="26" t="s">
        <v>182</v>
      </c>
      <c r="V144" s="26" t="s">
        <v>182</v>
      </c>
      <c r="W144" s="26" t="s">
        <v>182</v>
      </c>
      <c r="X144" s="26" t="s">
        <v>182</v>
      </c>
      <c r="Y144" s="26" t="s">
        <v>182</v>
      </c>
      <c r="Z144" s="35">
        <v>0.25</v>
      </c>
      <c r="AA144" s="29">
        <f t="shared" si="20"/>
        <v>0.25</v>
      </c>
      <c r="AB144" s="35">
        <v>0.25</v>
      </c>
      <c r="AC144" s="35">
        <v>0.25</v>
      </c>
      <c r="AD144" s="35">
        <v>0.25</v>
      </c>
      <c r="AE144" s="35">
        <v>0.25</v>
      </c>
      <c r="AF144" s="30"/>
      <c r="AG144" s="30"/>
      <c r="AH144" s="30"/>
      <c r="AI144" s="30"/>
      <c r="AJ144" s="64"/>
      <c r="AK144" s="32"/>
      <c r="AL144" s="32"/>
      <c r="AM144" s="32"/>
      <c r="AN144" s="32"/>
      <c r="AO144" s="32"/>
      <c r="AP144" s="68"/>
      <c r="AQ144" s="68"/>
      <c r="AR144" s="68"/>
      <c r="AS144" s="68"/>
      <c r="AT144" s="69"/>
      <c r="AU144" s="39"/>
      <c r="AV144" s="39"/>
      <c r="AW144" s="39"/>
      <c r="AX144" s="39"/>
      <c r="AY144" s="39"/>
      <c r="AZ144" s="42">
        <f t="shared" si="21"/>
        <v>0</v>
      </c>
      <c r="BA144" s="43">
        <f t="shared" si="22"/>
        <v>0</v>
      </c>
      <c r="BB144" s="44" t="str">
        <f t="shared" si="23"/>
        <v>SIN AVANCE</v>
      </c>
      <c r="BC144" s="45">
        <f t="shared" si="24"/>
        <v>30</v>
      </c>
      <c r="BD144" s="45" t="str">
        <f t="shared" si="25"/>
        <v>CON TIEMPO</v>
      </c>
      <c r="BE144" s="75"/>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row>
    <row r="145" spans="1:131" customFormat="1" ht="76.5" customHeight="1" thickBot="1" x14ac:dyDescent="0.3">
      <c r="A145" s="27">
        <v>134</v>
      </c>
      <c r="B145" s="26" t="s">
        <v>790</v>
      </c>
      <c r="C145" s="26" t="s">
        <v>801</v>
      </c>
      <c r="D145" s="26" t="s">
        <v>802</v>
      </c>
      <c r="E145" s="26" t="s">
        <v>803</v>
      </c>
      <c r="F145" s="26" t="s">
        <v>804</v>
      </c>
      <c r="G145" s="26" t="s">
        <v>818</v>
      </c>
      <c r="H145" s="26" t="s">
        <v>819</v>
      </c>
      <c r="I145" s="26" t="s">
        <v>820</v>
      </c>
      <c r="J145" s="26" t="s">
        <v>821</v>
      </c>
      <c r="K145" s="26" t="s">
        <v>817</v>
      </c>
      <c r="L145" s="26" t="s">
        <v>7</v>
      </c>
      <c r="M145" s="26" t="s">
        <v>7</v>
      </c>
      <c r="N145" s="28">
        <v>44963</v>
      </c>
      <c r="O145" s="28">
        <v>45260</v>
      </c>
      <c r="P145" s="28" t="s">
        <v>799</v>
      </c>
      <c r="Q145" s="28" t="s">
        <v>800</v>
      </c>
      <c r="R145" s="28" t="s">
        <v>238</v>
      </c>
      <c r="S145" s="28" t="s">
        <v>239</v>
      </c>
      <c r="T145" s="26" t="s">
        <v>7</v>
      </c>
      <c r="U145" s="26" t="s">
        <v>182</v>
      </c>
      <c r="V145" s="26" t="s">
        <v>182</v>
      </c>
      <c r="W145" s="26" t="s">
        <v>182</v>
      </c>
      <c r="X145" s="26" t="s">
        <v>182</v>
      </c>
      <c r="Y145" s="26" t="s">
        <v>182</v>
      </c>
      <c r="Z145" s="35">
        <v>0.25</v>
      </c>
      <c r="AA145" s="29">
        <f t="shared" si="20"/>
        <v>0.25</v>
      </c>
      <c r="AB145" s="35">
        <v>0.25</v>
      </c>
      <c r="AC145" s="35">
        <v>0.25</v>
      </c>
      <c r="AD145" s="35">
        <v>0.25</v>
      </c>
      <c r="AE145" s="35">
        <v>0.25</v>
      </c>
      <c r="AF145" s="30"/>
      <c r="AG145" s="30"/>
      <c r="AH145" s="30"/>
      <c r="AI145" s="30"/>
      <c r="AJ145" s="64"/>
      <c r="AK145" s="32"/>
      <c r="AL145" s="32"/>
      <c r="AM145" s="32"/>
      <c r="AN145" s="32"/>
      <c r="AO145" s="32"/>
      <c r="AP145" s="68"/>
      <c r="AQ145" s="68"/>
      <c r="AR145" s="68"/>
      <c r="AS145" s="68"/>
      <c r="AT145" s="69"/>
      <c r="AU145" s="39"/>
      <c r="AV145" s="39"/>
      <c r="AW145" s="39"/>
      <c r="AX145" s="39"/>
      <c r="AY145" s="39"/>
      <c r="AZ145" s="42">
        <f t="shared" si="21"/>
        <v>0</v>
      </c>
      <c r="BA145" s="43">
        <f t="shared" si="22"/>
        <v>0</v>
      </c>
      <c r="BB145" s="44" t="str">
        <f t="shared" si="23"/>
        <v>SIN AVANCE</v>
      </c>
      <c r="BC145" s="45">
        <f t="shared" si="24"/>
        <v>30</v>
      </c>
      <c r="BD145" s="45" t="str">
        <f t="shared" si="25"/>
        <v>CON TIEMPO</v>
      </c>
      <c r="BE145" s="75"/>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row>
    <row r="146" spans="1:131" customFormat="1" ht="76.5" customHeight="1" thickBot="1" x14ac:dyDescent="0.3">
      <c r="A146" s="27">
        <v>135</v>
      </c>
      <c r="B146" s="26" t="s">
        <v>790</v>
      </c>
      <c r="C146" s="26" t="s">
        <v>801</v>
      </c>
      <c r="D146" s="26" t="s">
        <v>822</v>
      </c>
      <c r="E146" s="26" t="s">
        <v>823</v>
      </c>
      <c r="F146" s="26" t="s">
        <v>824</v>
      </c>
      <c r="G146" s="26" t="s">
        <v>825</v>
      </c>
      <c r="H146" s="26" t="s">
        <v>826</v>
      </c>
      <c r="I146" s="26" t="s">
        <v>827</v>
      </c>
      <c r="J146" s="26" t="s">
        <v>828</v>
      </c>
      <c r="K146" s="26" t="s">
        <v>7</v>
      </c>
      <c r="L146" s="26" t="s">
        <v>7</v>
      </c>
      <c r="M146" s="26" t="s">
        <v>7</v>
      </c>
      <c r="N146" s="28">
        <v>44963</v>
      </c>
      <c r="O146" s="28">
        <v>45260</v>
      </c>
      <c r="P146" s="28" t="s">
        <v>799</v>
      </c>
      <c r="Q146" s="28" t="s">
        <v>800</v>
      </c>
      <c r="R146" s="28" t="s">
        <v>238</v>
      </c>
      <c r="S146" s="28" t="s">
        <v>239</v>
      </c>
      <c r="T146" s="26" t="s">
        <v>7</v>
      </c>
      <c r="U146" s="26" t="s">
        <v>182</v>
      </c>
      <c r="V146" s="26" t="s">
        <v>182</v>
      </c>
      <c r="W146" s="26" t="s">
        <v>182</v>
      </c>
      <c r="X146" s="26" t="s">
        <v>182</v>
      </c>
      <c r="Y146" s="26" t="s">
        <v>182</v>
      </c>
      <c r="Z146" s="35">
        <v>1</v>
      </c>
      <c r="AA146" s="29">
        <f t="shared" si="20"/>
        <v>1</v>
      </c>
      <c r="AB146" s="35">
        <v>0.25</v>
      </c>
      <c r="AC146" s="35">
        <v>0.25</v>
      </c>
      <c r="AD146" s="35">
        <v>0.25</v>
      </c>
      <c r="AE146" s="35">
        <v>0.25</v>
      </c>
      <c r="AF146" s="30"/>
      <c r="AG146" s="30"/>
      <c r="AH146" s="30"/>
      <c r="AI146" s="30"/>
      <c r="AJ146" s="64"/>
      <c r="AK146" s="32"/>
      <c r="AL146" s="32"/>
      <c r="AM146" s="32"/>
      <c r="AN146" s="32"/>
      <c r="AO146" s="32"/>
      <c r="AP146" s="68"/>
      <c r="AQ146" s="68"/>
      <c r="AR146" s="68"/>
      <c r="AS146" s="68"/>
      <c r="AT146" s="69"/>
      <c r="AU146" s="39"/>
      <c r="AV146" s="39"/>
      <c r="AW146" s="39"/>
      <c r="AX146" s="39"/>
      <c r="AY146" s="39"/>
      <c r="AZ146" s="42">
        <f t="shared" si="21"/>
        <v>0</v>
      </c>
      <c r="BA146" s="43">
        <f t="shared" si="22"/>
        <v>0</v>
      </c>
      <c r="BB146" s="44" t="str">
        <f t="shared" si="23"/>
        <v>SIN AVANCE</v>
      </c>
      <c r="BC146" s="45">
        <f t="shared" si="24"/>
        <v>30</v>
      </c>
      <c r="BD146" s="45" t="str">
        <f t="shared" si="25"/>
        <v>CON TIEMPO</v>
      </c>
      <c r="BE146" s="43">
        <f>AZ146</f>
        <v>0</v>
      </c>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row>
    <row r="147" spans="1:131" customFormat="1" ht="76.5" customHeight="1" thickBot="1" x14ac:dyDescent="0.3">
      <c r="A147" s="27">
        <v>136</v>
      </c>
      <c r="B147" s="26" t="s">
        <v>245</v>
      </c>
      <c r="C147" s="26" t="s">
        <v>246</v>
      </c>
      <c r="D147" s="26" t="s">
        <v>247</v>
      </c>
      <c r="E147" s="26" t="s">
        <v>829</v>
      </c>
      <c r="F147" s="26" t="s">
        <v>249</v>
      </c>
      <c r="G147" s="26" t="s">
        <v>830</v>
      </c>
      <c r="H147" s="26" t="s">
        <v>831</v>
      </c>
      <c r="I147" s="26" t="s">
        <v>832</v>
      </c>
      <c r="J147" s="26" t="s">
        <v>833</v>
      </c>
      <c r="K147" s="26" t="s">
        <v>817</v>
      </c>
      <c r="L147" s="26" t="s">
        <v>7</v>
      </c>
      <c r="M147" s="26" t="s">
        <v>7</v>
      </c>
      <c r="N147" s="41">
        <v>44963</v>
      </c>
      <c r="O147" s="41">
        <v>45260</v>
      </c>
      <c r="P147" s="28" t="s">
        <v>799</v>
      </c>
      <c r="Q147" s="28" t="s">
        <v>800</v>
      </c>
      <c r="R147" s="28" t="s">
        <v>238</v>
      </c>
      <c r="S147" s="28" t="s">
        <v>239</v>
      </c>
      <c r="T147" s="26" t="s">
        <v>7</v>
      </c>
      <c r="U147" s="26" t="s">
        <v>182</v>
      </c>
      <c r="V147" s="26" t="s">
        <v>182</v>
      </c>
      <c r="W147" s="26" t="s">
        <v>182</v>
      </c>
      <c r="X147" s="26" t="s">
        <v>182</v>
      </c>
      <c r="Y147" s="26" t="s">
        <v>182</v>
      </c>
      <c r="Z147" s="35">
        <v>0.5</v>
      </c>
      <c r="AA147" s="29">
        <f t="shared" si="20"/>
        <v>0.5</v>
      </c>
      <c r="AB147" s="35">
        <v>0.25</v>
      </c>
      <c r="AC147" s="35">
        <v>0.25</v>
      </c>
      <c r="AD147" s="35">
        <v>0.25</v>
      </c>
      <c r="AE147" s="35">
        <v>0.25</v>
      </c>
      <c r="AF147" s="30"/>
      <c r="AG147" s="30"/>
      <c r="AH147" s="30"/>
      <c r="AI147" s="30"/>
      <c r="AJ147" s="64"/>
      <c r="AK147" s="32"/>
      <c r="AL147" s="32"/>
      <c r="AM147" s="32"/>
      <c r="AN147" s="32"/>
      <c r="AO147" s="32"/>
      <c r="AP147" s="68"/>
      <c r="AQ147" s="68"/>
      <c r="AR147" s="68"/>
      <c r="AS147" s="68"/>
      <c r="AT147" s="69"/>
      <c r="AU147" s="39"/>
      <c r="AV147" s="39"/>
      <c r="AW147" s="39"/>
      <c r="AX147" s="39"/>
      <c r="AY147" s="39"/>
      <c r="AZ147" s="42">
        <f t="shared" si="21"/>
        <v>0</v>
      </c>
      <c r="BA147" s="43">
        <f t="shared" si="22"/>
        <v>0</v>
      </c>
      <c r="BB147" s="44" t="str">
        <f t="shared" si="23"/>
        <v>SIN AVANCE</v>
      </c>
      <c r="BC147" s="46">
        <f t="shared" si="24"/>
        <v>30</v>
      </c>
      <c r="BD147" s="45" t="str">
        <f t="shared" si="25"/>
        <v>CON TIEMPO</v>
      </c>
      <c r="BE147" s="75">
        <f>SUM(AZ147:AZ148)</f>
        <v>0</v>
      </c>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row>
    <row r="148" spans="1:131" customFormat="1" ht="76.5" customHeight="1" thickBot="1" x14ac:dyDescent="0.3">
      <c r="A148" s="27">
        <v>137</v>
      </c>
      <c r="B148" s="26" t="s">
        <v>245</v>
      </c>
      <c r="C148" s="26" t="s">
        <v>246</v>
      </c>
      <c r="D148" s="26" t="s">
        <v>247</v>
      </c>
      <c r="E148" s="26" t="s">
        <v>829</v>
      </c>
      <c r="F148" s="26" t="s">
        <v>249</v>
      </c>
      <c r="G148" s="26" t="s">
        <v>834</v>
      </c>
      <c r="H148" s="26" t="s">
        <v>835</v>
      </c>
      <c r="I148" s="26" t="s">
        <v>836</v>
      </c>
      <c r="J148" s="26" t="s">
        <v>837</v>
      </c>
      <c r="K148" s="26" t="s">
        <v>817</v>
      </c>
      <c r="L148" s="26" t="s">
        <v>7</v>
      </c>
      <c r="M148" s="26" t="s">
        <v>7</v>
      </c>
      <c r="N148" s="41">
        <v>44927</v>
      </c>
      <c r="O148" s="41">
        <v>45107</v>
      </c>
      <c r="P148" s="28" t="s">
        <v>799</v>
      </c>
      <c r="Q148" s="28" t="s">
        <v>800</v>
      </c>
      <c r="R148" s="28" t="s">
        <v>238</v>
      </c>
      <c r="S148" s="28" t="s">
        <v>239</v>
      </c>
      <c r="T148" s="26" t="s">
        <v>7</v>
      </c>
      <c r="U148" s="26" t="s">
        <v>182</v>
      </c>
      <c r="V148" s="26" t="s">
        <v>182</v>
      </c>
      <c r="W148" s="26" t="s">
        <v>182</v>
      </c>
      <c r="X148" s="26" t="s">
        <v>182</v>
      </c>
      <c r="Y148" s="26" t="s">
        <v>182</v>
      </c>
      <c r="Z148" s="35">
        <v>0.5</v>
      </c>
      <c r="AA148" s="29">
        <f t="shared" si="20"/>
        <v>0.5</v>
      </c>
      <c r="AB148" s="35">
        <v>0.5</v>
      </c>
      <c r="AC148" s="35">
        <v>0.5</v>
      </c>
      <c r="AD148" s="35">
        <v>0</v>
      </c>
      <c r="AE148" s="35">
        <v>0</v>
      </c>
      <c r="AF148" s="30"/>
      <c r="AG148" s="30"/>
      <c r="AH148" s="30"/>
      <c r="AI148" s="30"/>
      <c r="AJ148" s="64"/>
      <c r="AK148" s="32"/>
      <c r="AL148" s="32"/>
      <c r="AM148" s="32"/>
      <c r="AN148" s="32"/>
      <c r="AO148" s="32"/>
      <c r="AP148" s="68"/>
      <c r="AQ148" s="68"/>
      <c r="AR148" s="68"/>
      <c r="AS148" s="68"/>
      <c r="AT148" s="69"/>
      <c r="AU148" s="39"/>
      <c r="AV148" s="39"/>
      <c r="AW148" s="39"/>
      <c r="AX148" s="39"/>
      <c r="AY148" s="39"/>
      <c r="AZ148" s="42">
        <f t="shared" si="21"/>
        <v>0</v>
      </c>
      <c r="BA148" s="43">
        <f t="shared" si="22"/>
        <v>0</v>
      </c>
      <c r="BB148" s="44" t="str">
        <f t="shared" si="23"/>
        <v>SIN AVANCE</v>
      </c>
      <c r="BC148" s="45">
        <f t="shared" si="24"/>
        <v>-123</v>
      </c>
      <c r="BD148" s="45" t="str">
        <f t="shared" si="25"/>
        <v>VENCIDO</v>
      </c>
      <c r="BE148" s="75"/>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row>
    <row r="149" spans="1:131" ht="76.5" customHeight="1" thickBot="1" x14ac:dyDescent="0.3">
      <c r="A149" s="27">
        <v>138</v>
      </c>
      <c r="B149" s="26" t="s">
        <v>245</v>
      </c>
      <c r="C149" s="26" t="s">
        <v>246</v>
      </c>
      <c r="D149" s="26" t="s">
        <v>838</v>
      </c>
      <c r="E149" s="26" t="s">
        <v>839</v>
      </c>
      <c r="F149" s="26" t="s">
        <v>840</v>
      </c>
      <c r="G149" s="26" t="s">
        <v>841</v>
      </c>
      <c r="H149" s="26" t="s">
        <v>842</v>
      </c>
      <c r="I149" s="35">
        <v>1</v>
      </c>
      <c r="J149" s="26" t="s">
        <v>843</v>
      </c>
      <c r="K149" s="26" t="s">
        <v>7</v>
      </c>
      <c r="L149" s="26" t="s">
        <v>7</v>
      </c>
      <c r="M149" s="40" t="s">
        <v>844</v>
      </c>
      <c r="N149" s="28">
        <v>44928</v>
      </c>
      <c r="O149" s="28">
        <v>45290</v>
      </c>
      <c r="P149" s="40" t="s">
        <v>29</v>
      </c>
      <c r="Q149" s="27" t="s">
        <v>845</v>
      </c>
      <c r="R149" s="30" t="s">
        <v>846</v>
      </c>
      <c r="S149" s="27" t="s">
        <v>847</v>
      </c>
      <c r="T149" s="27" t="s">
        <v>7</v>
      </c>
      <c r="U149" s="26" t="s">
        <v>182</v>
      </c>
      <c r="V149" s="26" t="s">
        <v>182</v>
      </c>
      <c r="W149" s="26" t="s">
        <v>182</v>
      </c>
      <c r="X149" s="26" t="s">
        <v>182</v>
      </c>
      <c r="Y149" s="26" t="s">
        <v>182</v>
      </c>
      <c r="Z149" s="35">
        <v>0.33</v>
      </c>
      <c r="AA149" s="29">
        <f t="shared" si="20"/>
        <v>0.33</v>
      </c>
      <c r="AB149" s="32">
        <v>0.25</v>
      </c>
      <c r="AC149" s="32">
        <v>0.25</v>
      </c>
      <c r="AD149" s="32">
        <v>0.25</v>
      </c>
      <c r="AE149" s="32">
        <v>0.25</v>
      </c>
      <c r="AF149" s="30"/>
      <c r="AG149" s="30"/>
      <c r="AH149" s="30"/>
      <c r="AI149" s="30"/>
      <c r="AJ149" s="31"/>
      <c r="AK149" s="32"/>
      <c r="AL149" s="32"/>
      <c r="AM149" s="32"/>
      <c r="AN149" s="32"/>
      <c r="AO149" s="32"/>
      <c r="AP149" s="68"/>
      <c r="AQ149" s="68"/>
      <c r="AR149" s="68"/>
      <c r="AS149" s="68"/>
      <c r="AT149" s="69"/>
      <c r="AU149" s="39"/>
      <c r="AV149" s="39"/>
      <c r="AW149" s="39"/>
      <c r="AX149" s="39"/>
      <c r="AY149" s="39"/>
      <c r="AZ149" s="42">
        <f t="shared" ref="AZ149:AZ154" si="26">(AJ149+AO149+AT149+AY149)*Z149</f>
        <v>0</v>
      </c>
      <c r="BA149" s="43">
        <f t="shared" ref="BA149:BA154" si="27">AJ149+AO149+AT149+AY149</f>
        <v>0</v>
      </c>
      <c r="BB149" s="44" t="str">
        <f t="shared" ref="BB149:BB187" si="28">IF(BA149&lt;=0%,"SIN AVANCE",IF(BA149&lt;33%,"AVANCE MINIMO",IF(BA149&lt;66%,"AVANCE PARCIAL",IF(BA149&lt;=99.9%,"AVANCE SIGNIFICATIVO",IF(BA149=100%,"CUMPLIMIENTO TOTAL","ERROR")))))</f>
        <v>SIN AVANCE</v>
      </c>
      <c r="BC149" s="46">
        <f t="shared" ref="BC149:BC187" si="29">(IF(BB149="CUMPLIMIENTO TOTAL","NO APLICA ACCION FINALIZADA",O149-$C$6))</f>
        <v>60</v>
      </c>
      <c r="BD149" s="45" t="str">
        <f t="shared" ref="BD149:BD187" si="30">(IF(BB149="CUMPLIMIENTO TOTAL","NO APLICA ACCION FINALIZADA",IF(BC149&lt;=0,"VENCIDO",IF(BC149&lt;=10,"POR VENCER","CON TIEMPO"))))</f>
        <v>CON TIEMPO</v>
      </c>
      <c r="BE149" s="75">
        <f>SUM(AZ149:AZ151)</f>
        <v>0</v>
      </c>
    </row>
    <row r="150" spans="1:131" ht="76.5" customHeight="1" thickBot="1" x14ac:dyDescent="0.3">
      <c r="A150" s="27">
        <v>139</v>
      </c>
      <c r="B150" s="26" t="s">
        <v>245</v>
      </c>
      <c r="C150" s="26" t="s">
        <v>246</v>
      </c>
      <c r="D150" s="26" t="s">
        <v>838</v>
      </c>
      <c r="E150" s="26" t="s">
        <v>839</v>
      </c>
      <c r="F150" s="26" t="s">
        <v>840</v>
      </c>
      <c r="G150" s="26" t="s">
        <v>848</v>
      </c>
      <c r="H150" s="26" t="s">
        <v>849</v>
      </c>
      <c r="I150" s="35" t="s">
        <v>850</v>
      </c>
      <c r="J150" s="26" t="s">
        <v>851</v>
      </c>
      <c r="K150" s="26" t="s">
        <v>7</v>
      </c>
      <c r="L150" s="26" t="s">
        <v>7</v>
      </c>
      <c r="M150" s="40" t="s">
        <v>844</v>
      </c>
      <c r="N150" s="28">
        <v>44928</v>
      </c>
      <c r="O150" s="28">
        <v>45290</v>
      </c>
      <c r="P150" s="40" t="s">
        <v>29</v>
      </c>
      <c r="Q150" s="27" t="s">
        <v>845</v>
      </c>
      <c r="R150" s="30" t="s">
        <v>846</v>
      </c>
      <c r="S150" s="27" t="s">
        <v>847</v>
      </c>
      <c r="T150" s="27" t="s">
        <v>7</v>
      </c>
      <c r="U150" s="26" t="s">
        <v>182</v>
      </c>
      <c r="V150" s="26" t="s">
        <v>182</v>
      </c>
      <c r="W150" s="26" t="s">
        <v>182</v>
      </c>
      <c r="X150" s="26" t="s">
        <v>182</v>
      </c>
      <c r="Y150" s="26" t="s">
        <v>182</v>
      </c>
      <c r="Z150" s="35">
        <v>0.33</v>
      </c>
      <c r="AA150" s="29">
        <f t="shared" si="20"/>
        <v>0.33</v>
      </c>
      <c r="AB150" s="32">
        <v>0</v>
      </c>
      <c r="AC150" s="32">
        <v>0.35</v>
      </c>
      <c r="AD150" s="32">
        <v>0.35</v>
      </c>
      <c r="AE150" s="32">
        <v>0.3</v>
      </c>
      <c r="AF150" s="30"/>
      <c r="AG150" s="30"/>
      <c r="AH150" s="30"/>
      <c r="AI150" s="30"/>
      <c r="AJ150" s="31"/>
      <c r="AK150" s="32"/>
      <c r="AL150" s="32"/>
      <c r="AM150" s="32"/>
      <c r="AN150" s="32"/>
      <c r="AO150" s="32"/>
      <c r="AP150" s="68"/>
      <c r="AQ150" s="68"/>
      <c r="AR150" s="68"/>
      <c r="AS150" s="68"/>
      <c r="AT150" s="69"/>
      <c r="AU150" s="39"/>
      <c r="AV150" s="39"/>
      <c r="AW150" s="39"/>
      <c r="AX150" s="39"/>
      <c r="AY150" s="39"/>
      <c r="AZ150" s="42">
        <f t="shared" si="26"/>
        <v>0</v>
      </c>
      <c r="BA150" s="43">
        <f t="shared" si="27"/>
        <v>0</v>
      </c>
      <c r="BB150" s="44" t="str">
        <f t="shared" si="28"/>
        <v>SIN AVANCE</v>
      </c>
      <c r="BC150" s="46">
        <f t="shared" si="29"/>
        <v>60</v>
      </c>
      <c r="BD150" s="45" t="str">
        <f t="shared" si="30"/>
        <v>CON TIEMPO</v>
      </c>
      <c r="BE150" s="75"/>
    </row>
    <row r="151" spans="1:131" ht="76.5" customHeight="1" thickBot="1" x14ac:dyDescent="0.3">
      <c r="A151" s="27">
        <v>140</v>
      </c>
      <c r="B151" s="26" t="s">
        <v>245</v>
      </c>
      <c r="C151" s="26" t="s">
        <v>246</v>
      </c>
      <c r="D151" s="26" t="s">
        <v>838</v>
      </c>
      <c r="E151" s="26" t="s">
        <v>839</v>
      </c>
      <c r="F151" s="26" t="s">
        <v>840</v>
      </c>
      <c r="G151" s="26" t="s">
        <v>852</v>
      </c>
      <c r="H151" s="26" t="s">
        <v>853</v>
      </c>
      <c r="I151" s="35" t="s">
        <v>854</v>
      </c>
      <c r="J151" s="26" t="s">
        <v>855</v>
      </c>
      <c r="K151" s="26" t="s">
        <v>7</v>
      </c>
      <c r="L151" s="26" t="s">
        <v>7</v>
      </c>
      <c r="M151" s="40" t="s">
        <v>856</v>
      </c>
      <c r="N151" s="28">
        <v>44928</v>
      </c>
      <c r="O151" s="28">
        <v>45260</v>
      </c>
      <c r="P151" s="40" t="s">
        <v>29</v>
      </c>
      <c r="Q151" s="27" t="s">
        <v>845</v>
      </c>
      <c r="R151" s="30" t="s">
        <v>846</v>
      </c>
      <c r="S151" s="27" t="s">
        <v>847</v>
      </c>
      <c r="T151" s="27" t="s">
        <v>7</v>
      </c>
      <c r="U151" s="26" t="s">
        <v>182</v>
      </c>
      <c r="V151" s="26" t="s">
        <v>182</v>
      </c>
      <c r="W151" s="26" t="s">
        <v>182</v>
      </c>
      <c r="X151" s="26" t="s">
        <v>182</v>
      </c>
      <c r="Y151" s="26" t="s">
        <v>182</v>
      </c>
      <c r="Z151" s="35">
        <v>0.34</v>
      </c>
      <c r="AA151" s="29">
        <f t="shared" si="20"/>
        <v>0.34</v>
      </c>
      <c r="AB151" s="32">
        <v>0</v>
      </c>
      <c r="AC151" s="32">
        <v>0.4</v>
      </c>
      <c r="AD151" s="32">
        <v>0.4</v>
      </c>
      <c r="AE151" s="32">
        <v>0.2</v>
      </c>
      <c r="AF151" s="30"/>
      <c r="AG151" s="30"/>
      <c r="AH151" s="30"/>
      <c r="AI151" s="30"/>
      <c r="AJ151" s="31"/>
      <c r="AK151" s="32"/>
      <c r="AL151" s="32"/>
      <c r="AM151" s="32"/>
      <c r="AN151" s="32"/>
      <c r="AO151" s="32"/>
      <c r="AP151" s="68"/>
      <c r="AQ151" s="68"/>
      <c r="AR151" s="68"/>
      <c r="AS151" s="68"/>
      <c r="AT151" s="69"/>
      <c r="AU151" s="39"/>
      <c r="AV151" s="39"/>
      <c r="AW151" s="39"/>
      <c r="AX151" s="39"/>
      <c r="AY151" s="39"/>
      <c r="AZ151" s="42">
        <f t="shared" si="26"/>
        <v>0</v>
      </c>
      <c r="BA151" s="43">
        <f t="shared" si="27"/>
        <v>0</v>
      </c>
      <c r="BB151" s="44" t="str">
        <f t="shared" si="28"/>
        <v>SIN AVANCE</v>
      </c>
      <c r="BC151" s="46">
        <f t="shared" si="29"/>
        <v>30</v>
      </c>
      <c r="BD151" s="45" t="str">
        <f t="shared" si="30"/>
        <v>CON TIEMPO</v>
      </c>
      <c r="BE151" s="75"/>
    </row>
    <row r="152" spans="1:131" ht="76.5" customHeight="1" thickBot="1" x14ac:dyDescent="0.3">
      <c r="A152" s="27">
        <v>141</v>
      </c>
      <c r="B152" s="26" t="s">
        <v>857</v>
      </c>
      <c r="C152" s="26" t="s">
        <v>858</v>
      </c>
      <c r="D152" s="26" t="s">
        <v>859</v>
      </c>
      <c r="E152" s="26" t="s">
        <v>860</v>
      </c>
      <c r="F152" s="26" t="s">
        <v>861</v>
      </c>
      <c r="G152" s="26" t="s">
        <v>862</v>
      </c>
      <c r="H152" s="26" t="s">
        <v>863</v>
      </c>
      <c r="I152" s="35">
        <v>1</v>
      </c>
      <c r="J152" s="26" t="s">
        <v>864</v>
      </c>
      <c r="K152" s="40" t="s">
        <v>7</v>
      </c>
      <c r="L152" s="26" t="s">
        <v>7</v>
      </c>
      <c r="M152" s="26" t="s">
        <v>7</v>
      </c>
      <c r="N152" s="28">
        <v>44928</v>
      </c>
      <c r="O152" s="28">
        <v>45107</v>
      </c>
      <c r="P152" s="40" t="s">
        <v>29</v>
      </c>
      <c r="Q152" s="27" t="s">
        <v>845</v>
      </c>
      <c r="R152" s="30" t="s">
        <v>846</v>
      </c>
      <c r="S152" s="27" t="s">
        <v>847</v>
      </c>
      <c r="T152" s="27" t="s">
        <v>7</v>
      </c>
      <c r="U152" s="26" t="s">
        <v>182</v>
      </c>
      <c r="V152" s="26" t="s">
        <v>182</v>
      </c>
      <c r="W152" s="26" t="s">
        <v>182</v>
      </c>
      <c r="X152" s="26" t="s">
        <v>182</v>
      </c>
      <c r="Y152" s="26" t="s">
        <v>182</v>
      </c>
      <c r="Z152" s="35">
        <v>0.5</v>
      </c>
      <c r="AA152" s="29">
        <f t="shared" si="20"/>
        <v>0.5</v>
      </c>
      <c r="AB152" s="32">
        <v>0</v>
      </c>
      <c r="AC152" s="32">
        <v>0.2</v>
      </c>
      <c r="AD152" s="32">
        <v>0.8</v>
      </c>
      <c r="AE152" s="29">
        <v>0</v>
      </c>
      <c r="AF152" s="30"/>
      <c r="AG152" s="30"/>
      <c r="AH152" s="30"/>
      <c r="AI152" s="30"/>
      <c r="AJ152" s="31"/>
      <c r="AK152" s="32"/>
      <c r="AL152" s="32"/>
      <c r="AM152" s="32"/>
      <c r="AN152" s="32"/>
      <c r="AO152" s="32"/>
      <c r="AP152" s="68"/>
      <c r="AQ152" s="68"/>
      <c r="AR152" s="68"/>
      <c r="AS152" s="68"/>
      <c r="AT152" s="69"/>
      <c r="AU152" s="39"/>
      <c r="AV152" s="39"/>
      <c r="AW152" s="39"/>
      <c r="AX152" s="39"/>
      <c r="AY152" s="39"/>
      <c r="AZ152" s="42">
        <f t="shared" si="26"/>
        <v>0</v>
      </c>
      <c r="BA152" s="43">
        <f t="shared" si="27"/>
        <v>0</v>
      </c>
      <c r="BB152" s="44" t="str">
        <f t="shared" si="28"/>
        <v>SIN AVANCE</v>
      </c>
      <c r="BC152" s="46">
        <f t="shared" si="29"/>
        <v>-123</v>
      </c>
      <c r="BD152" s="45" t="str">
        <f t="shared" si="30"/>
        <v>VENCIDO</v>
      </c>
      <c r="BE152" s="75">
        <f>SUM(AZ152:AZ153)</f>
        <v>0</v>
      </c>
    </row>
    <row r="153" spans="1:131" ht="76.5" customHeight="1" thickBot="1" x14ac:dyDescent="0.3">
      <c r="A153" s="27">
        <v>142</v>
      </c>
      <c r="B153" s="26" t="s">
        <v>857</v>
      </c>
      <c r="C153" s="26" t="s">
        <v>858</v>
      </c>
      <c r="D153" s="26" t="s">
        <v>859</v>
      </c>
      <c r="E153" s="26" t="s">
        <v>860</v>
      </c>
      <c r="F153" s="26" t="s">
        <v>861</v>
      </c>
      <c r="G153" s="26" t="s">
        <v>865</v>
      </c>
      <c r="H153" s="26" t="s">
        <v>866</v>
      </c>
      <c r="I153" s="35">
        <v>1</v>
      </c>
      <c r="J153" s="26" t="s">
        <v>867</v>
      </c>
      <c r="K153" s="40" t="s">
        <v>7</v>
      </c>
      <c r="L153" s="26" t="s">
        <v>7</v>
      </c>
      <c r="M153" s="26" t="s">
        <v>7</v>
      </c>
      <c r="N153" s="28">
        <v>44986</v>
      </c>
      <c r="O153" s="28">
        <v>45107</v>
      </c>
      <c r="P153" s="40" t="s">
        <v>29</v>
      </c>
      <c r="Q153" s="27" t="s">
        <v>845</v>
      </c>
      <c r="R153" s="30" t="s">
        <v>846</v>
      </c>
      <c r="S153" s="27" t="s">
        <v>847</v>
      </c>
      <c r="T153" s="27" t="s">
        <v>7</v>
      </c>
      <c r="U153" s="26" t="s">
        <v>182</v>
      </c>
      <c r="V153" s="26" t="s">
        <v>182</v>
      </c>
      <c r="W153" s="26" t="s">
        <v>182</v>
      </c>
      <c r="X153" s="26" t="s">
        <v>182</v>
      </c>
      <c r="Y153" s="26" t="s">
        <v>182</v>
      </c>
      <c r="Z153" s="35">
        <v>0.5</v>
      </c>
      <c r="AA153" s="29">
        <f t="shared" si="20"/>
        <v>0.5</v>
      </c>
      <c r="AB153" s="32">
        <v>0</v>
      </c>
      <c r="AC153" s="32">
        <v>0</v>
      </c>
      <c r="AD153" s="32">
        <v>1</v>
      </c>
      <c r="AE153" s="29">
        <v>0</v>
      </c>
      <c r="AF153" s="30"/>
      <c r="AG153" s="30"/>
      <c r="AH153" s="30"/>
      <c r="AI153" s="30"/>
      <c r="AJ153" s="31"/>
      <c r="AK153" s="32"/>
      <c r="AL153" s="32"/>
      <c r="AM153" s="32"/>
      <c r="AN153" s="32"/>
      <c r="AO153" s="32"/>
      <c r="AP153" s="68"/>
      <c r="AQ153" s="68"/>
      <c r="AR153" s="68"/>
      <c r="AS153" s="68"/>
      <c r="AT153" s="69"/>
      <c r="AU153" s="39"/>
      <c r="AV153" s="39"/>
      <c r="AW153" s="39"/>
      <c r="AX153" s="39"/>
      <c r="AY153" s="39"/>
      <c r="AZ153" s="42">
        <f t="shared" si="26"/>
        <v>0</v>
      </c>
      <c r="BA153" s="43">
        <f t="shared" si="27"/>
        <v>0</v>
      </c>
      <c r="BB153" s="44" t="str">
        <f t="shared" si="28"/>
        <v>SIN AVANCE</v>
      </c>
      <c r="BC153" s="46">
        <f t="shared" si="29"/>
        <v>-123</v>
      </c>
      <c r="BD153" s="45" t="str">
        <f t="shared" si="30"/>
        <v>VENCIDO</v>
      </c>
      <c r="BE153" s="75"/>
    </row>
    <row r="154" spans="1:131" ht="153.75" customHeight="1" thickBot="1" x14ac:dyDescent="0.3">
      <c r="A154" s="27">
        <v>143</v>
      </c>
      <c r="B154" s="26" t="s">
        <v>245</v>
      </c>
      <c r="C154" s="26" t="s">
        <v>246</v>
      </c>
      <c r="D154" s="26" t="s">
        <v>247</v>
      </c>
      <c r="E154" s="26" t="s">
        <v>248</v>
      </c>
      <c r="F154" s="26" t="s">
        <v>249</v>
      </c>
      <c r="G154" s="26" t="s">
        <v>868</v>
      </c>
      <c r="H154" s="26" t="s">
        <v>869</v>
      </c>
      <c r="I154" s="35">
        <v>1</v>
      </c>
      <c r="J154" s="26" t="s">
        <v>870</v>
      </c>
      <c r="K154" s="40" t="s">
        <v>871</v>
      </c>
      <c r="L154" s="26" t="s">
        <v>7</v>
      </c>
      <c r="M154" s="26" t="s">
        <v>7</v>
      </c>
      <c r="N154" s="28">
        <v>44986</v>
      </c>
      <c r="O154" s="28">
        <v>45290</v>
      </c>
      <c r="P154" s="40" t="s">
        <v>29</v>
      </c>
      <c r="Q154" s="27" t="s">
        <v>845</v>
      </c>
      <c r="R154" s="30" t="s">
        <v>846</v>
      </c>
      <c r="S154" s="27" t="s">
        <v>847</v>
      </c>
      <c r="T154" s="27" t="s">
        <v>7</v>
      </c>
      <c r="U154" s="26" t="s">
        <v>182</v>
      </c>
      <c r="V154" s="26" t="s">
        <v>182</v>
      </c>
      <c r="W154" s="26" t="s">
        <v>182</v>
      </c>
      <c r="X154" s="26" t="s">
        <v>182</v>
      </c>
      <c r="Y154" s="26" t="s">
        <v>182</v>
      </c>
      <c r="Z154" s="35">
        <v>0.5</v>
      </c>
      <c r="AA154" s="29">
        <f t="shared" si="20"/>
        <v>0.5</v>
      </c>
      <c r="AB154" s="32">
        <v>0</v>
      </c>
      <c r="AC154" s="32">
        <v>0.2</v>
      </c>
      <c r="AD154" s="32">
        <v>0.46</v>
      </c>
      <c r="AE154" s="32">
        <v>0.34</v>
      </c>
      <c r="AF154" s="30"/>
      <c r="AG154" s="30"/>
      <c r="AH154" s="30"/>
      <c r="AI154" s="30"/>
      <c r="AJ154" s="31"/>
      <c r="AK154" s="32"/>
      <c r="AL154" s="32"/>
      <c r="AM154" s="32"/>
      <c r="AN154" s="32"/>
      <c r="AO154" s="32"/>
      <c r="AP154" s="68"/>
      <c r="AQ154" s="68"/>
      <c r="AR154" s="68"/>
      <c r="AS154" s="68"/>
      <c r="AT154" s="69"/>
      <c r="AU154" s="39"/>
      <c r="AV154" s="39"/>
      <c r="AW154" s="39"/>
      <c r="AX154" s="39"/>
      <c r="AY154" s="39"/>
      <c r="AZ154" s="42">
        <f t="shared" si="26"/>
        <v>0</v>
      </c>
      <c r="BA154" s="43">
        <f t="shared" si="27"/>
        <v>0</v>
      </c>
      <c r="BB154" s="44" t="str">
        <f t="shared" si="28"/>
        <v>SIN AVANCE</v>
      </c>
      <c r="BC154" s="46">
        <f t="shared" si="29"/>
        <v>60</v>
      </c>
      <c r="BD154" s="45" t="str">
        <f t="shared" si="30"/>
        <v>CON TIEMPO</v>
      </c>
      <c r="BE154" s="75">
        <f>SUM(AZ154:AZ155)</f>
        <v>0</v>
      </c>
    </row>
    <row r="155" spans="1:131" customFormat="1" ht="76.5" customHeight="1" thickBot="1" x14ac:dyDescent="0.3">
      <c r="A155" s="27">
        <v>144</v>
      </c>
      <c r="B155" s="26" t="s">
        <v>245</v>
      </c>
      <c r="C155" s="26" t="s">
        <v>246</v>
      </c>
      <c r="D155" s="26" t="s">
        <v>247</v>
      </c>
      <c r="E155" s="26" t="s">
        <v>248</v>
      </c>
      <c r="F155" s="26" t="s">
        <v>249</v>
      </c>
      <c r="G155" s="26" t="s">
        <v>872</v>
      </c>
      <c r="H155" s="26" t="s">
        <v>873</v>
      </c>
      <c r="I155" s="35" t="s">
        <v>874</v>
      </c>
      <c r="J155" s="26" t="s">
        <v>875</v>
      </c>
      <c r="K155" s="40" t="s">
        <v>876</v>
      </c>
      <c r="L155" s="26" t="s">
        <v>7</v>
      </c>
      <c r="M155" s="26" t="s">
        <v>7</v>
      </c>
      <c r="N155" s="28">
        <v>44986</v>
      </c>
      <c r="O155" s="28">
        <v>45199</v>
      </c>
      <c r="P155" s="40" t="s">
        <v>29</v>
      </c>
      <c r="Q155" s="27" t="s">
        <v>845</v>
      </c>
      <c r="R155" s="30" t="s">
        <v>846</v>
      </c>
      <c r="S155" s="27" t="s">
        <v>847</v>
      </c>
      <c r="T155" s="27" t="s">
        <v>7</v>
      </c>
      <c r="U155" s="26" t="s">
        <v>182</v>
      </c>
      <c r="V155" s="26" t="s">
        <v>182</v>
      </c>
      <c r="W155" s="26" t="s">
        <v>182</v>
      </c>
      <c r="X155" s="26" t="s">
        <v>182</v>
      </c>
      <c r="Y155" s="26" t="s">
        <v>182</v>
      </c>
      <c r="Z155" s="35">
        <v>0.5</v>
      </c>
      <c r="AA155" s="29">
        <f t="shared" si="20"/>
        <v>0.5</v>
      </c>
      <c r="AB155" s="32">
        <v>0</v>
      </c>
      <c r="AC155" s="32">
        <v>0.2</v>
      </c>
      <c r="AD155" s="32">
        <v>0.46</v>
      </c>
      <c r="AE155" s="32">
        <v>0.34</v>
      </c>
      <c r="AF155" s="30"/>
      <c r="AG155" s="30"/>
      <c r="AH155" s="30"/>
      <c r="AI155" s="30"/>
      <c r="AJ155" s="31"/>
      <c r="AK155" s="32"/>
      <c r="AL155" s="32"/>
      <c r="AM155" s="32"/>
      <c r="AN155" s="32"/>
      <c r="AO155" s="32"/>
      <c r="AP155" s="68"/>
      <c r="AQ155" s="68"/>
      <c r="AR155" s="68"/>
      <c r="AS155" s="68"/>
      <c r="AT155" s="69"/>
      <c r="AU155" s="39"/>
      <c r="AV155" s="39"/>
      <c r="AW155" s="39"/>
      <c r="AX155" s="39"/>
      <c r="AY155" s="39"/>
      <c r="AZ155" s="42">
        <f t="shared" ref="AZ155:AZ187" si="31">(AJ155+AO155+AT155+AY155)*Z155</f>
        <v>0</v>
      </c>
      <c r="BA155" s="43">
        <f t="shared" ref="BA155:BA187" si="32">AJ155+AO155+AT155+AY155</f>
        <v>0</v>
      </c>
      <c r="BB155" s="44" t="str">
        <f t="shared" si="28"/>
        <v>SIN AVANCE</v>
      </c>
      <c r="BC155" s="46">
        <f t="shared" si="29"/>
        <v>-31</v>
      </c>
      <c r="BD155" s="45" t="str">
        <f t="shared" si="30"/>
        <v>VENCIDO</v>
      </c>
      <c r="BE155" s="75"/>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row>
    <row r="156" spans="1:131" customFormat="1" ht="76.5" customHeight="1" thickBot="1" x14ac:dyDescent="0.3">
      <c r="A156" s="27">
        <v>145</v>
      </c>
      <c r="B156" s="26" t="s">
        <v>220</v>
      </c>
      <c r="C156" s="26" t="s">
        <v>221</v>
      </c>
      <c r="D156" s="26" t="s">
        <v>222</v>
      </c>
      <c r="E156" s="26" t="s">
        <v>223</v>
      </c>
      <c r="F156" s="26" t="s">
        <v>224</v>
      </c>
      <c r="G156" s="26" t="s">
        <v>877</v>
      </c>
      <c r="H156" s="26" t="s">
        <v>226</v>
      </c>
      <c r="I156" s="26" t="s">
        <v>878</v>
      </c>
      <c r="J156" s="26" t="s">
        <v>228</v>
      </c>
      <c r="K156" s="26" t="s">
        <v>7</v>
      </c>
      <c r="L156" s="26" t="s">
        <v>7</v>
      </c>
      <c r="M156" s="26" t="s">
        <v>7</v>
      </c>
      <c r="N156" s="28">
        <v>45047</v>
      </c>
      <c r="O156" s="28">
        <v>45291</v>
      </c>
      <c r="P156" s="40" t="s">
        <v>29</v>
      </c>
      <c r="Q156" s="27" t="s">
        <v>845</v>
      </c>
      <c r="R156" s="30" t="s">
        <v>846</v>
      </c>
      <c r="S156" s="27" t="s">
        <v>847</v>
      </c>
      <c r="T156" s="27" t="s">
        <v>7</v>
      </c>
      <c r="U156" s="26" t="s">
        <v>182</v>
      </c>
      <c r="V156" s="26" t="s">
        <v>182</v>
      </c>
      <c r="W156" s="26" t="s">
        <v>182</v>
      </c>
      <c r="X156" s="26" t="s">
        <v>182</v>
      </c>
      <c r="Y156" s="26" t="s">
        <v>182</v>
      </c>
      <c r="Z156" s="35">
        <v>1</v>
      </c>
      <c r="AA156" s="29">
        <f t="shared" si="20"/>
        <v>1</v>
      </c>
      <c r="AB156" s="29">
        <v>0</v>
      </c>
      <c r="AC156" s="35">
        <v>0.33</v>
      </c>
      <c r="AD156" s="35">
        <v>0.33</v>
      </c>
      <c r="AE156" s="35">
        <v>0.34</v>
      </c>
      <c r="AF156" s="30"/>
      <c r="AG156" s="30"/>
      <c r="AH156" s="30"/>
      <c r="AI156" s="30"/>
      <c r="AJ156" s="31"/>
      <c r="AK156" s="32"/>
      <c r="AL156" s="32"/>
      <c r="AM156" s="32"/>
      <c r="AN156" s="32"/>
      <c r="AO156" s="32"/>
      <c r="AP156" s="68"/>
      <c r="AQ156" s="68"/>
      <c r="AR156" s="68"/>
      <c r="AS156" s="68"/>
      <c r="AT156" s="69"/>
      <c r="AU156" s="39"/>
      <c r="AV156" s="39"/>
      <c r="AW156" s="39"/>
      <c r="AX156" s="39"/>
      <c r="AY156" s="39"/>
      <c r="AZ156" s="42">
        <f t="shared" si="31"/>
        <v>0</v>
      </c>
      <c r="BA156" s="43">
        <f t="shared" si="32"/>
        <v>0</v>
      </c>
      <c r="BB156" s="44" t="str">
        <f t="shared" si="28"/>
        <v>SIN AVANCE</v>
      </c>
      <c r="BC156" s="46">
        <f t="shared" si="29"/>
        <v>61</v>
      </c>
      <c r="BD156" s="45" t="str">
        <f t="shared" si="30"/>
        <v>CON TIEMPO</v>
      </c>
      <c r="BE156" s="43">
        <f>AZ156</f>
        <v>0</v>
      </c>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row>
    <row r="157" spans="1:131" customFormat="1" ht="76.5" customHeight="1" thickBot="1" x14ac:dyDescent="0.3">
      <c r="A157" s="27">
        <v>146</v>
      </c>
      <c r="B157" s="26" t="s">
        <v>879</v>
      </c>
      <c r="C157" s="26" t="s">
        <v>880</v>
      </c>
      <c r="D157" s="26" t="s">
        <v>881</v>
      </c>
      <c r="E157" s="26" t="s">
        <v>882</v>
      </c>
      <c r="F157" s="26" t="s">
        <v>883</v>
      </c>
      <c r="G157" s="26" t="s">
        <v>884</v>
      </c>
      <c r="H157" s="26" t="s">
        <v>885</v>
      </c>
      <c r="I157" s="26" t="s">
        <v>886</v>
      </c>
      <c r="J157" s="26" t="s">
        <v>887</v>
      </c>
      <c r="K157" s="26" t="s">
        <v>7</v>
      </c>
      <c r="L157" s="26" t="s">
        <v>7</v>
      </c>
      <c r="M157" s="26" t="s">
        <v>7</v>
      </c>
      <c r="N157" s="28">
        <v>44958</v>
      </c>
      <c r="O157" s="28">
        <v>45137</v>
      </c>
      <c r="P157" s="28" t="s">
        <v>23</v>
      </c>
      <c r="Q157" s="28" t="s">
        <v>888</v>
      </c>
      <c r="R157" s="28" t="s">
        <v>889</v>
      </c>
      <c r="S157" s="28" t="s">
        <v>771</v>
      </c>
      <c r="T157" s="26" t="s">
        <v>772</v>
      </c>
      <c r="U157" s="26" t="s">
        <v>182</v>
      </c>
      <c r="V157" s="26" t="s">
        <v>182</v>
      </c>
      <c r="W157" s="26" t="s">
        <v>182</v>
      </c>
      <c r="X157" s="26" t="s">
        <v>182</v>
      </c>
      <c r="Y157" s="26" t="s">
        <v>182</v>
      </c>
      <c r="Z157" s="29">
        <v>0.5</v>
      </c>
      <c r="AA157" s="29">
        <f t="shared" si="20"/>
        <v>0.5</v>
      </c>
      <c r="AB157" s="29">
        <v>0.1</v>
      </c>
      <c r="AC157" s="29">
        <v>0.4</v>
      </c>
      <c r="AD157" s="29">
        <v>0.5</v>
      </c>
      <c r="AE157" s="29">
        <v>0</v>
      </c>
      <c r="AF157" s="30"/>
      <c r="AG157" s="30"/>
      <c r="AH157" s="30"/>
      <c r="AI157" s="30"/>
      <c r="AJ157" s="31"/>
      <c r="AK157" s="32"/>
      <c r="AL157" s="32"/>
      <c r="AM157" s="32"/>
      <c r="AN157" s="32"/>
      <c r="AO157" s="32"/>
      <c r="AP157" s="68"/>
      <c r="AQ157" s="68"/>
      <c r="AR157" s="68"/>
      <c r="AS157" s="68"/>
      <c r="AT157" s="69"/>
      <c r="AU157" s="39"/>
      <c r="AV157" s="39"/>
      <c r="AW157" s="39"/>
      <c r="AX157" s="39"/>
      <c r="AY157" s="39"/>
      <c r="AZ157" s="42">
        <f t="shared" si="31"/>
        <v>0</v>
      </c>
      <c r="BA157" s="43">
        <f t="shared" si="32"/>
        <v>0</v>
      </c>
      <c r="BB157" s="44" t="str">
        <f t="shared" si="28"/>
        <v>SIN AVANCE</v>
      </c>
      <c r="BC157" s="46">
        <f t="shared" si="29"/>
        <v>-93</v>
      </c>
      <c r="BD157" s="45" t="str">
        <f t="shared" si="30"/>
        <v>VENCIDO</v>
      </c>
      <c r="BE157" s="75">
        <f>SUM(AZ157:AZ158)</f>
        <v>0</v>
      </c>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row>
    <row r="158" spans="1:131" customFormat="1" ht="76.5" customHeight="1" thickBot="1" x14ac:dyDescent="0.3">
      <c r="A158" s="27">
        <v>147</v>
      </c>
      <c r="B158" s="26" t="s">
        <v>879</v>
      </c>
      <c r="C158" s="26" t="s">
        <v>880</v>
      </c>
      <c r="D158" s="26" t="s">
        <v>881</v>
      </c>
      <c r="E158" s="26" t="s">
        <v>882</v>
      </c>
      <c r="F158" s="26" t="s">
        <v>883</v>
      </c>
      <c r="G158" s="26" t="s">
        <v>890</v>
      </c>
      <c r="H158" s="26" t="s">
        <v>891</v>
      </c>
      <c r="I158" s="26" t="s">
        <v>892</v>
      </c>
      <c r="J158" s="26" t="s">
        <v>893</v>
      </c>
      <c r="K158" s="26" t="s">
        <v>7</v>
      </c>
      <c r="L158" s="26" t="s">
        <v>7</v>
      </c>
      <c r="M158" s="26" t="s">
        <v>7</v>
      </c>
      <c r="N158" s="28">
        <v>44958</v>
      </c>
      <c r="O158" s="28">
        <v>45199</v>
      </c>
      <c r="P158" s="28" t="s">
        <v>23</v>
      </c>
      <c r="Q158" s="28" t="s">
        <v>888</v>
      </c>
      <c r="R158" s="28" t="s">
        <v>889</v>
      </c>
      <c r="S158" s="28" t="s">
        <v>771</v>
      </c>
      <c r="T158" s="26" t="s">
        <v>772</v>
      </c>
      <c r="U158" s="26" t="s">
        <v>182</v>
      </c>
      <c r="V158" s="26" t="s">
        <v>182</v>
      </c>
      <c r="W158" s="26" t="s">
        <v>182</v>
      </c>
      <c r="X158" s="26" t="s">
        <v>182</v>
      </c>
      <c r="Y158" s="26" t="s">
        <v>182</v>
      </c>
      <c r="Z158" s="29">
        <v>0.5</v>
      </c>
      <c r="AA158" s="29">
        <f t="shared" si="20"/>
        <v>0.5</v>
      </c>
      <c r="AB158" s="29">
        <v>0.30000000000000004</v>
      </c>
      <c r="AC158" s="29">
        <v>0.3</v>
      </c>
      <c r="AD158" s="29">
        <v>0.4</v>
      </c>
      <c r="AE158" s="29">
        <v>0</v>
      </c>
      <c r="AF158" s="30"/>
      <c r="AG158" s="30"/>
      <c r="AH158" s="30"/>
      <c r="AI158" s="30"/>
      <c r="AJ158" s="31"/>
      <c r="AK158" s="32"/>
      <c r="AL158" s="32"/>
      <c r="AM158" s="32"/>
      <c r="AN158" s="32"/>
      <c r="AO158" s="32"/>
      <c r="AP158" s="68"/>
      <c r="AQ158" s="68"/>
      <c r="AR158" s="68"/>
      <c r="AS158" s="68"/>
      <c r="AT158" s="69"/>
      <c r="AU158" s="39"/>
      <c r="AV158" s="39"/>
      <c r="AW158" s="39"/>
      <c r="AX158" s="39"/>
      <c r="AY158" s="39"/>
      <c r="AZ158" s="42">
        <f t="shared" si="31"/>
        <v>0</v>
      </c>
      <c r="BA158" s="43">
        <f t="shared" si="32"/>
        <v>0</v>
      </c>
      <c r="BB158" s="44" t="str">
        <f t="shared" si="28"/>
        <v>SIN AVANCE</v>
      </c>
      <c r="BC158" s="46">
        <f t="shared" si="29"/>
        <v>-31</v>
      </c>
      <c r="BD158" s="45" t="str">
        <f t="shared" si="30"/>
        <v>VENCIDO</v>
      </c>
      <c r="BE158" s="75"/>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row>
    <row r="159" spans="1:131" customFormat="1" ht="246.75" customHeight="1" thickBot="1" x14ac:dyDescent="0.3">
      <c r="A159" s="27">
        <v>148</v>
      </c>
      <c r="B159" s="26" t="s">
        <v>879</v>
      </c>
      <c r="C159" s="26" t="s">
        <v>894</v>
      </c>
      <c r="D159" s="26" t="s">
        <v>895</v>
      </c>
      <c r="E159" s="26" t="s">
        <v>896</v>
      </c>
      <c r="F159" s="26" t="s">
        <v>897</v>
      </c>
      <c r="G159" s="26" t="s">
        <v>898</v>
      </c>
      <c r="H159" s="26" t="s">
        <v>899</v>
      </c>
      <c r="I159" s="26" t="s">
        <v>900</v>
      </c>
      <c r="J159" s="26" t="s">
        <v>901</v>
      </c>
      <c r="K159" s="26" t="s">
        <v>7</v>
      </c>
      <c r="L159" s="26" t="s">
        <v>7</v>
      </c>
      <c r="M159" s="26" t="s">
        <v>7</v>
      </c>
      <c r="N159" s="28">
        <v>44986</v>
      </c>
      <c r="O159" s="28">
        <v>45153</v>
      </c>
      <c r="P159" s="28" t="s">
        <v>23</v>
      </c>
      <c r="Q159" s="28" t="s">
        <v>888</v>
      </c>
      <c r="R159" s="28" t="s">
        <v>889</v>
      </c>
      <c r="S159" s="28" t="s">
        <v>771</v>
      </c>
      <c r="T159" s="26" t="s">
        <v>772</v>
      </c>
      <c r="U159" s="26" t="s">
        <v>182</v>
      </c>
      <c r="V159" s="26" t="s">
        <v>182</v>
      </c>
      <c r="W159" s="26" t="s">
        <v>182</v>
      </c>
      <c r="X159" s="26" t="s">
        <v>182</v>
      </c>
      <c r="Y159" s="26" t="s">
        <v>182</v>
      </c>
      <c r="Z159" s="29">
        <v>1</v>
      </c>
      <c r="AA159" s="29">
        <f t="shared" si="20"/>
        <v>1</v>
      </c>
      <c r="AB159" s="29">
        <v>0.2</v>
      </c>
      <c r="AC159" s="29">
        <v>0.2</v>
      </c>
      <c r="AD159" s="29">
        <v>0.6</v>
      </c>
      <c r="AE159" s="29">
        <v>0</v>
      </c>
      <c r="AF159" s="30"/>
      <c r="AG159" s="30"/>
      <c r="AH159" s="30"/>
      <c r="AI159" s="30"/>
      <c r="AJ159" s="31"/>
      <c r="AK159" s="32"/>
      <c r="AL159" s="32"/>
      <c r="AM159" s="32"/>
      <c r="AN159" s="32"/>
      <c r="AO159" s="32"/>
      <c r="AP159" s="68"/>
      <c r="AQ159" s="68"/>
      <c r="AR159" s="68"/>
      <c r="AS159" s="68"/>
      <c r="AT159" s="69"/>
      <c r="AU159" s="39"/>
      <c r="AV159" s="39"/>
      <c r="AW159" s="39"/>
      <c r="AX159" s="39"/>
      <c r="AY159" s="39"/>
      <c r="AZ159" s="42">
        <f t="shared" si="31"/>
        <v>0</v>
      </c>
      <c r="BA159" s="43">
        <f t="shared" si="32"/>
        <v>0</v>
      </c>
      <c r="BB159" s="44" t="str">
        <f t="shared" si="28"/>
        <v>SIN AVANCE</v>
      </c>
      <c r="BC159" s="46">
        <f t="shared" si="29"/>
        <v>-77</v>
      </c>
      <c r="BD159" s="45" t="str">
        <f t="shared" si="30"/>
        <v>VENCIDO</v>
      </c>
      <c r="BE159" s="43">
        <f>AZ159</f>
        <v>0</v>
      </c>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row>
    <row r="160" spans="1:131" customFormat="1" ht="76.5" customHeight="1" thickBot="1" x14ac:dyDescent="0.3">
      <c r="A160" s="27">
        <v>149</v>
      </c>
      <c r="B160" s="26" t="s">
        <v>759</v>
      </c>
      <c r="C160" s="26" t="s">
        <v>760</v>
      </c>
      <c r="D160" s="26" t="s">
        <v>761</v>
      </c>
      <c r="E160" s="26" t="s">
        <v>762</v>
      </c>
      <c r="F160" s="26" t="s">
        <v>902</v>
      </c>
      <c r="G160" s="26" t="s">
        <v>903</v>
      </c>
      <c r="H160" s="26" t="s">
        <v>904</v>
      </c>
      <c r="I160" s="26" t="s">
        <v>905</v>
      </c>
      <c r="J160" s="26" t="s">
        <v>906</v>
      </c>
      <c r="K160" s="26" t="s">
        <v>7</v>
      </c>
      <c r="L160" s="26" t="s">
        <v>7</v>
      </c>
      <c r="M160" s="26" t="s">
        <v>7</v>
      </c>
      <c r="N160" s="28">
        <v>44986</v>
      </c>
      <c r="O160" s="28">
        <v>45199</v>
      </c>
      <c r="P160" s="28" t="s">
        <v>23</v>
      </c>
      <c r="Q160" s="28" t="s">
        <v>888</v>
      </c>
      <c r="R160" s="28" t="s">
        <v>889</v>
      </c>
      <c r="S160" s="28" t="s">
        <v>771</v>
      </c>
      <c r="T160" s="26" t="s">
        <v>772</v>
      </c>
      <c r="U160" s="26" t="s">
        <v>182</v>
      </c>
      <c r="V160" s="26" t="s">
        <v>182</v>
      </c>
      <c r="W160" s="26" t="s">
        <v>182</v>
      </c>
      <c r="X160" s="26" t="s">
        <v>182</v>
      </c>
      <c r="Y160" s="26" t="s">
        <v>182</v>
      </c>
      <c r="Z160" s="29">
        <v>0.5</v>
      </c>
      <c r="AA160" s="29">
        <f>Z160*(AB160+AC160+AD160+AE160)</f>
        <v>0.49999999999999994</v>
      </c>
      <c r="AB160" s="29">
        <v>0.3</v>
      </c>
      <c r="AC160" s="29">
        <v>0.35</v>
      </c>
      <c r="AD160" s="29">
        <v>0.35</v>
      </c>
      <c r="AE160" s="29">
        <v>0</v>
      </c>
      <c r="AF160" s="30"/>
      <c r="AG160" s="30"/>
      <c r="AH160" s="30"/>
      <c r="AI160" s="30"/>
      <c r="AJ160" s="31"/>
      <c r="AK160" s="32"/>
      <c r="AL160" s="32"/>
      <c r="AM160" s="32"/>
      <c r="AN160" s="32"/>
      <c r="AO160" s="32"/>
      <c r="AP160" s="68"/>
      <c r="AQ160" s="68"/>
      <c r="AR160" s="68"/>
      <c r="AS160" s="68"/>
      <c r="AT160" s="69"/>
      <c r="AU160" s="39"/>
      <c r="AV160" s="39"/>
      <c r="AW160" s="39"/>
      <c r="AX160" s="39"/>
      <c r="AY160" s="39"/>
      <c r="AZ160" s="42">
        <f t="shared" si="31"/>
        <v>0</v>
      </c>
      <c r="BA160" s="43">
        <f t="shared" si="32"/>
        <v>0</v>
      </c>
      <c r="BB160" s="44" t="str">
        <f t="shared" si="28"/>
        <v>SIN AVANCE</v>
      </c>
      <c r="BC160" s="46">
        <f t="shared" si="29"/>
        <v>-31</v>
      </c>
      <c r="BD160" s="45" t="str">
        <f t="shared" si="30"/>
        <v>VENCIDO</v>
      </c>
      <c r="BE160" s="43">
        <f>BA160</f>
        <v>0</v>
      </c>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row>
    <row r="161" spans="1:131" customFormat="1" ht="76.5" customHeight="1" thickBot="1" x14ac:dyDescent="0.3">
      <c r="A161" s="27">
        <v>150</v>
      </c>
      <c r="B161" s="26" t="s">
        <v>759</v>
      </c>
      <c r="C161" s="26" t="s">
        <v>907</v>
      </c>
      <c r="D161" s="26" t="s">
        <v>908</v>
      </c>
      <c r="E161" s="26" t="s">
        <v>909</v>
      </c>
      <c r="F161" s="26" t="s">
        <v>910</v>
      </c>
      <c r="G161" s="26" t="s">
        <v>911</v>
      </c>
      <c r="H161" s="26" t="s">
        <v>912</v>
      </c>
      <c r="I161" s="26" t="s">
        <v>913</v>
      </c>
      <c r="J161" s="26" t="s">
        <v>914</v>
      </c>
      <c r="K161" s="26" t="s">
        <v>7</v>
      </c>
      <c r="L161" s="26" t="s">
        <v>7</v>
      </c>
      <c r="M161" s="26" t="s">
        <v>7</v>
      </c>
      <c r="N161" s="28">
        <v>44958</v>
      </c>
      <c r="O161" s="28">
        <v>45015</v>
      </c>
      <c r="P161" s="28" t="s">
        <v>23</v>
      </c>
      <c r="Q161" s="28" t="s">
        <v>888</v>
      </c>
      <c r="R161" s="28" t="s">
        <v>889</v>
      </c>
      <c r="S161" s="28" t="s">
        <v>771</v>
      </c>
      <c r="T161" s="26" t="s">
        <v>772</v>
      </c>
      <c r="U161" s="26" t="s">
        <v>182</v>
      </c>
      <c r="V161" s="26" t="s">
        <v>182</v>
      </c>
      <c r="W161" s="26" t="s">
        <v>182</v>
      </c>
      <c r="X161" s="26" t="s">
        <v>182</v>
      </c>
      <c r="Y161" s="26" t="s">
        <v>182</v>
      </c>
      <c r="Z161" s="29">
        <v>0.3</v>
      </c>
      <c r="AA161" s="29">
        <f t="shared" si="20"/>
        <v>0.3</v>
      </c>
      <c r="AB161" s="29">
        <v>1</v>
      </c>
      <c r="AC161" s="29">
        <v>0</v>
      </c>
      <c r="AD161" s="29">
        <v>0</v>
      </c>
      <c r="AE161" s="29">
        <v>0</v>
      </c>
      <c r="AF161" s="30"/>
      <c r="AG161" s="30"/>
      <c r="AH161" s="30"/>
      <c r="AI161" s="30"/>
      <c r="AJ161" s="31"/>
      <c r="AK161" s="32"/>
      <c r="AL161" s="32"/>
      <c r="AM161" s="32"/>
      <c r="AN161" s="32"/>
      <c r="AO161" s="32"/>
      <c r="AP161" s="68"/>
      <c r="AQ161" s="68"/>
      <c r="AR161" s="68"/>
      <c r="AS161" s="68"/>
      <c r="AT161" s="69"/>
      <c r="AU161" s="39"/>
      <c r="AV161" s="39"/>
      <c r="AW161" s="39"/>
      <c r="AX161" s="39"/>
      <c r="AY161" s="39"/>
      <c r="AZ161" s="42">
        <f t="shared" si="31"/>
        <v>0</v>
      </c>
      <c r="BA161" s="43">
        <f t="shared" si="32"/>
        <v>0</v>
      </c>
      <c r="BB161" s="44" t="str">
        <f t="shared" si="28"/>
        <v>SIN AVANCE</v>
      </c>
      <c r="BC161" s="46">
        <f t="shared" si="29"/>
        <v>-215</v>
      </c>
      <c r="BD161" s="45" t="str">
        <f t="shared" si="30"/>
        <v>VENCIDO</v>
      </c>
      <c r="BE161" s="75">
        <f>SUM(BA161:BA163)</f>
        <v>0</v>
      </c>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row>
    <row r="162" spans="1:131" customFormat="1" ht="76.5" customHeight="1" thickBot="1" x14ac:dyDescent="0.3">
      <c r="A162" s="27">
        <v>151</v>
      </c>
      <c r="B162" s="26" t="s">
        <v>759</v>
      </c>
      <c r="C162" s="26" t="s">
        <v>907</v>
      </c>
      <c r="D162" s="26" t="s">
        <v>908</v>
      </c>
      <c r="E162" s="26" t="s">
        <v>909</v>
      </c>
      <c r="F162" s="26" t="s">
        <v>915</v>
      </c>
      <c r="G162" s="26" t="s">
        <v>916</v>
      </c>
      <c r="H162" s="26" t="s">
        <v>917</v>
      </c>
      <c r="I162" s="26" t="s">
        <v>918</v>
      </c>
      <c r="J162" s="26" t="s">
        <v>919</v>
      </c>
      <c r="K162" s="26" t="s">
        <v>7</v>
      </c>
      <c r="L162" s="26" t="s">
        <v>7</v>
      </c>
      <c r="M162" s="26" t="s">
        <v>7</v>
      </c>
      <c r="N162" s="28">
        <v>44958</v>
      </c>
      <c r="O162" s="28">
        <v>45015</v>
      </c>
      <c r="P162" s="28" t="s">
        <v>23</v>
      </c>
      <c r="Q162" s="28" t="s">
        <v>888</v>
      </c>
      <c r="R162" s="28" t="s">
        <v>889</v>
      </c>
      <c r="S162" s="28" t="s">
        <v>771</v>
      </c>
      <c r="T162" s="26" t="s">
        <v>772</v>
      </c>
      <c r="U162" s="26" t="s">
        <v>182</v>
      </c>
      <c r="V162" s="26" t="s">
        <v>182</v>
      </c>
      <c r="W162" s="26" t="s">
        <v>182</v>
      </c>
      <c r="X162" s="26" t="s">
        <v>182</v>
      </c>
      <c r="Y162" s="26" t="s">
        <v>182</v>
      </c>
      <c r="Z162" s="29">
        <v>0.3</v>
      </c>
      <c r="AA162" s="29">
        <f t="shared" si="20"/>
        <v>0.3</v>
      </c>
      <c r="AB162" s="29">
        <v>1</v>
      </c>
      <c r="AC162" s="29">
        <v>0</v>
      </c>
      <c r="AD162" s="29">
        <v>0</v>
      </c>
      <c r="AE162" s="29">
        <v>0</v>
      </c>
      <c r="AF162" s="30"/>
      <c r="AG162" s="30"/>
      <c r="AH162" s="30"/>
      <c r="AI162" s="30"/>
      <c r="AJ162" s="31"/>
      <c r="AK162" s="32"/>
      <c r="AL162" s="32"/>
      <c r="AM162" s="32"/>
      <c r="AN162" s="32"/>
      <c r="AO162" s="32"/>
      <c r="AP162" s="68"/>
      <c r="AQ162" s="68"/>
      <c r="AR162" s="68"/>
      <c r="AS162" s="68"/>
      <c r="AT162" s="69"/>
      <c r="AU162" s="39"/>
      <c r="AV162" s="39"/>
      <c r="AW162" s="39"/>
      <c r="AX162" s="39"/>
      <c r="AY162" s="39"/>
      <c r="AZ162" s="42">
        <f t="shared" si="31"/>
        <v>0</v>
      </c>
      <c r="BA162" s="43">
        <f t="shared" si="32"/>
        <v>0</v>
      </c>
      <c r="BB162" s="44" t="str">
        <f t="shared" si="28"/>
        <v>SIN AVANCE</v>
      </c>
      <c r="BC162" s="46">
        <f t="shared" si="29"/>
        <v>-215</v>
      </c>
      <c r="BD162" s="45" t="str">
        <f t="shared" si="30"/>
        <v>VENCIDO</v>
      </c>
      <c r="BE162" s="75"/>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row>
    <row r="163" spans="1:131" customFormat="1" ht="76.5" customHeight="1" thickBot="1" x14ac:dyDescent="0.3">
      <c r="A163" s="27">
        <v>152</v>
      </c>
      <c r="B163" s="26" t="s">
        <v>759</v>
      </c>
      <c r="C163" s="26" t="s">
        <v>907</v>
      </c>
      <c r="D163" s="26" t="s">
        <v>908</v>
      </c>
      <c r="E163" s="26" t="s">
        <v>909</v>
      </c>
      <c r="F163" s="26" t="s">
        <v>915</v>
      </c>
      <c r="G163" s="26" t="s">
        <v>920</v>
      </c>
      <c r="H163" s="26" t="s">
        <v>921</v>
      </c>
      <c r="I163" s="26" t="s">
        <v>922</v>
      </c>
      <c r="J163" s="26" t="s">
        <v>919</v>
      </c>
      <c r="K163" s="26" t="s">
        <v>7</v>
      </c>
      <c r="L163" s="26" t="s">
        <v>7</v>
      </c>
      <c r="M163" s="26" t="s">
        <v>7</v>
      </c>
      <c r="N163" s="28">
        <v>44958</v>
      </c>
      <c r="O163" s="28">
        <v>45168</v>
      </c>
      <c r="P163" s="28" t="s">
        <v>23</v>
      </c>
      <c r="Q163" s="28" t="s">
        <v>888</v>
      </c>
      <c r="R163" s="28" t="s">
        <v>889</v>
      </c>
      <c r="S163" s="28" t="s">
        <v>771</v>
      </c>
      <c r="T163" s="26" t="s">
        <v>772</v>
      </c>
      <c r="U163" s="26" t="s">
        <v>182</v>
      </c>
      <c r="V163" s="26" t="s">
        <v>182</v>
      </c>
      <c r="W163" s="26" t="s">
        <v>182</v>
      </c>
      <c r="X163" s="26" t="s">
        <v>182</v>
      </c>
      <c r="Y163" s="26" t="s">
        <v>182</v>
      </c>
      <c r="Z163" s="29">
        <v>0.4</v>
      </c>
      <c r="AA163" s="29">
        <f t="shared" si="20"/>
        <v>0.4</v>
      </c>
      <c r="AB163" s="29">
        <v>0</v>
      </c>
      <c r="AC163" s="29">
        <v>0</v>
      </c>
      <c r="AD163" s="29">
        <v>1</v>
      </c>
      <c r="AE163" s="29">
        <v>0</v>
      </c>
      <c r="AF163" s="30"/>
      <c r="AG163" s="30"/>
      <c r="AH163" s="30"/>
      <c r="AI163" s="30"/>
      <c r="AJ163" s="31"/>
      <c r="AK163" s="32"/>
      <c r="AL163" s="32"/>
      <c r="AM163" s="32"/>
      <c r="AN163" s="32"/>
      <c r="AO163" s="32"/>
      <c r="AP163" s="68"/>
      <c r="AQ163" s="68"/>
      <c r="AR163" s="68"/>
      <c r="AS163" s="68"/>
      <c r="AT163" s="69"/>
      <c r="AU163" s="39"/>
      <c r="AV163" s="39"/>
      <c r="AW163" s="39"/>
      <c r="AX163" s="39"/>
      <c r="AY163" s="39"/>
      <c r="AZ163" s="42">
        <f t="shared" si="31"/>
        <v>0</v>
      </c>
      <c r="BA163" s="43">
        <f t="shared" si="32"/>
        <v>0</v>
      </c>
      <c r="BB163" s="44" t="str">
        <f t="shared" si="28"/>
        <v>SIN AVANCE</v>
      </c>
      <c r="BC163" s="46">
        <f t="shared" si="29"/>
        <v>-62</v>
      </c>
      <c r="BD163" s="45" t="str">
        <f t="shared" si="30"/>
        <v>VENCIDO</v>
      </c>
      <c r="BE163" s="75"/>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row>
    <row r="164" spans="1:131" customFormat="1" ht="76.5" customHeight="1" thickBot="1" x14ac:dyDescent="0.3">
      <c r="A164" s="27">
        <v>153</v>
      </c>
      <c r="B164" s="26" t="s">
        <v>245</v>
      </c>
      <c r="C164" s="26" t="s">
        <v>246</v>
      </c>
      <c r="D164" s="26" t="s">
        <v>247</v>
      </c>
      <c r="E164" s="26" t="s">
        <v>248</v>
      </c>
      <c r="F164" s="26" t="s">
        <v>249</v>
      </c>
      <c r="G164" s="26" t="s">
        <v>923</v>
      </c>
      <c r="H164" s="26" t="s">
        <v>924</v>
      </c>
      <c r="I164" s="26" t="s">
        <v>925</v>
      </c>
      <c r="J164" s="26" t="s">
        <v>926</v>
      </c>
      <c r="K164" s="26" t="s">
        <v>927</v>
      </c>
      <c r="L164" s="26" t="s">
        <v>7</v>
      </c>
      <c r="M164" s="26" t="s">
        <v>7</v>
      </c>
      <c r="N164" s="28">
        <v>44927</v>
      </c>
      <c r="O164" s="28">
        <v>45015</v>
      </c>
      <c r="P164" s="28" t="s">
        <v>23</v>
      </c>
      <c r="Q164" s="28" t="s">
        <v>888</v>
      </c>
      <c r="R164" s="28" t="s">
        <v>889</v>
      </c>
      <c r="S164" s="28" t="s">
        <v>771</v>
      </c>
      <c r="T164" s="26" t="s">
        <v>772</v>
      </c>
      <c r="U164" s="26" t="s">
        <v>182</v>
      </c>
      <c r="V164" s="26" t="s">
        <v>182</v>
      </c>
      <c r="W164" s="26" t="s">
        <v>182</v>
      </c>
      <c r="X164" s="26" t="s">
        <v>182</v>
      </c>
      <c r="Y164" s="26" t="s">
        <v>182</v>
      </c>
      <c r="Z164" s="29">
        <v>0.33</v>
      </c>
      <c r="AA164" s="29">
        <f t="shared" si="20"/>
        <v>0.33</v>
      </c>
      <c r="AB164" s="29">
        <v>1</v>
      </c>
      <c r="AC164" s="29">
        <v>0</v>
      </c>
      <c r="AD164" s="29">
        <v>0</v>
      </c>
      <c r="AE164" s="29">
        <v>0</v>
      </c>
      <c r="AF164" s="30"/>
      <c r="AG164" s="30"/>
      <c r="AH164" s="30"/>
      <c r="AI164" s="30"/>
      <c r="AJ164" s="31"/>
      <c r="AK164" s="32"/>
      <c r="AL164" s="32"/>
      <c r="AM164" s="32"/>
      <c r="AN164" s="32"/>
      <c r="AO164" s="32"/>
      <c r="AP164" s="68"/>
      <c r="AQ164" s="68"/>
      <c r="AR164" s="68"/>
      <c r="AS164" s="68"/>
      <c r="AT164" s="69"/>
      <c r="AU164" s="39"/>
      <c r="AV164" s="39"/>
      <c r="AW164" s="39"/>
      <c r="AX164" s="39"/>
      <c r="AY164" s="39"/>
      <c r="AZ164" s="42">
        <f t="shared" si="31"/>
        <v>0</v>
      </c>
      <c r="BA164" s="43">
        <f t="shared" si="32"/>
        <v>0</v>
      </c>
      <c r="BB164" s="44" t="str">
        <f t="shared" si="28"/>
        <v>SIN AVANCE</v>
      </c>
      <c r="BC164" s="45">
        <f t="shared" si="29"/>
        <v>-215</v>
      </c>
      <c r="BD164" s="45" t="str">
        <f t="shared" si="30"/>
        <v>VENCIDO</v>
      </c>
      <c r="BE164" s="75">
        <f>SUM(BA164:BA166)</f>
        <v>0</v>
      </c>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row>
    <row r="165" spans="1:131" customFormat="1" ht="76.5" customHeight="1" thickBot="1" x14ac:dyDescent="0.3">
      <c r="A165" s="27">
        <v>154</v>
      </c>
      <c r="B165" s="26" t="s">
        <v>245</v>
      </c>
      <c r="C165" s="26" t="s">
        <v>246</v>
      </c>
      <c r="D165" s="26" t="s">
        <v>247</v>
      </c>
      <c r="E165" s="26" t="s">
        <v>248</v>
      </c>
      <c r="F165" s="26" t="s">
        <v>249</v>
      </c>
      <c r="G165" s="26" t="s">
        <v>928</v>
      </c>
      <c r="H165" s="26" t="s">
        <v>929</v>
      </c>
      <c r="I165" s="26" t="s">
        <v>930</v>
      </c>
      <c r="J165" s="26" t="s">
        <v>931</v>
      </c>
      <c r="K165" s="26" t="s">
        <v>932</v>
      </c>
      <c r="L165" s="26" t="s">
        <v>7</v>
      </c>
      <c r="M165" s="26" t="s">
        <v>7</v>
      </c>
      <c r="N165" s="28">
        <v>44958</v>
      </c>
      <c r="O165" s="28">
        <v>45015</v>
      </c>
      <c r="P165" s="28" t="s">
        <v>23</v>
      </c>
      <c r="Q165" s="28" t="s">
        <v>888</v>
      </c>
      <c r="R165" s="28" t="s">
        <v>889</v>
      </c>
      <c r="S165" s="28" t="s">
        <v>771</v>
      </c>
      <c r="T165" s="26" t="s">
        <v>772</v>
      </c>
      <c r="U165" s="26" t="s">
        <v>182</v>
      </c>
      <c r="V165" s="26" t="s">
        <v>182</v>
      </c>
      <c r="W165" s="26" t="s">
        <v>182</v>
      </c>
      <c r="X165" s="26" t="s">
        <v>182</v>
      </c>
      <c r="Y165" s="26" t="s">
        <v>182</v>
      </c>
      <c r="Z165" s="29">
        <v>0.33</v>
      </c>
      <c r="AA165" s="29">
        <f t="shared" si="20"/>
        <v>0.33</v>
      </c>
      <c r="AB165" s="29">
        <v>1</v>
      </c>
      <c r="AC165" s="29">
        <v>0</v>
      </c>
      <c r="AD165" s="29">
        <v>0</v>
      </c>
      <c r="AE165" s="29">
        <v>0</v>
      </c>
      <c r="AF165" s="30"/>
      <c r="AG165" s="30"/>
      <c r="AH165" s="30"/>
      <c r="AI165" s="30"/>
      <c r="AJ165" s="31"/>
      <c r="AK165" s="32"/>
      <c r="AL165" s="32"/>
      <c r="AM165" s="32"/>
      <c r="AN165" s="32"/>
      <c r="AO165" s="32"/>
      <c r="AP165" s="68"/>
      <c r="AQ165" s="68"/>
      <c r="AR165" s="68"/>
      <c r="AS165" s="68"/>
      <c r="AT165" s="69"/>
      <c r="AU165" s="39"/>
      <c r="AV165" s="39"/>
      <c r="AW165" s="39"/>
      <c r="AX165" s="39"/>
      <c r="AY165" s="39"/>
      <c r="AZ165" s="42">
        <f t="shared" si="31"/>
        <v>0</v>
      </c>
      <c r="BA165" s="43">
        <f t="shared" si="32"/>
        <v>0</v>
      </c>
      <c r="BB165" s="44" t="str">
        <f t="shared" si="28"/>
        <v>SIN AVANCE</v>
      </c>
      <c r="BC165" s="46">
        <f t="shared" si="29"/>
        <v>-215</v>
      </c>
      <c r="BD165" s="45" t="str">
        <f t="shared" si="30"/>
        <v>VENCIDO</v>
      </c>
      <c r="BE165" s="75"/>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row>
    <row r="166" spans="1:131" customFormat="1" ht="76.5" customHeight="1" thickBot="1" x14ac:dyDescent="0.3">
      <c r="A166" s="27">
        <v>155</v>
      </c>
      <c r="B166" s="26" t="s">
        <v>245</v>
      </c>
      <c r="C166" s="26" t="s">
        <v>246</v>
      </c>
      <c r="D166" s="26" t="s">
        <v>247</v>
      </c>
      <c r="E166" s="26" t="s">
        <v>248</v>
      </c>
      <c r="F166" s="26" t="s">
        <v>249</v>
      </c>
      <c r="G166" s="26" t="s">
        <v>933</v>
      </c>
      <c r="H166" s="26" t="s">
        <v>934</v>
      </c>
      <c r="I166" s="35" t="s">
        <v>935</v>
      </c>
      <c r="J166" s="26" t="s">
        <v>936</v>
      </c>
      <c r="K166" s="26" t="s">
        <v>937</v>
      </c>
      <c r="L166" s="26" t="s">
        <v>937</v>
      </c>
      <c r="M166" s="26" t="s">
        <v>7</v>
      </c>
      <c r="N166" s="28">
        <v>44927</v>
      </c>
      <c r="O166" s="28">
        <v>45275</v>
      </c>
      <c r="P166" s="28" t="s">
        <v>23</v>
      </c>
      <c r="Q166" s="28" t="s">
        <v>888</v>
      </c>
      <c r="R166" s="28" t="s">
        <v>889</v>
      </c>
      <c r="S166" s="28" t="s">
        <v>771</v>
      </c>
      <c r="T166" s="26" t="s">
        <v>772</v>
      </c>
      <c r="U166" s="26" t="s">
        <v>182</v>
      </c>
      <c r="V166" s="26" t="s">
        <v>182</v>
      </c>
      <c r="W166" s="26" t="s">
        <v>182</v>
      </c>
      <c r="X166" s="26" t="s">
        <v>182</v>
      </c>
      <c r="Y166" s="26" t="s">
        <v>182</v>
      </c>
      <c r="Z166" s="35">
        <v>0.34</v>
      </c>
      <c r="AA166" s="29">
        <f t="shared" si="20"/>
        <v>0.33999999999999997</v>
      </c>
      <c r="AB166" s="35">
        <v>0.12</v>
      </c>
      <c r="AC166" s="35">
        <v>0.35</v>
      </c>
      <c r="AD166" s="35">
        <v>0.18</v>
      </c>
      <c r="AE166" s="35">
        <v>0.35</v>
      </c>
      <c r="AF166" s="30"/>
      <c r="AG166" s="30"/>
      <c r="AH166" s="30"/>
      <c r="AI166" s="30"/>
      <c r="AJ166" s="31"/>
      <c r="AK166" s="32"/>
      <c r="AL166" s="32"/>
      <c r="AM166" s="32"/>
      <c r="AN166" s="32"/>
      <c r="AO166" s="32"/>
      <c r="AP166" s="68"/>
      <c r="AQ166" s="68"/>
      <c r="AR166" s="68"/>
      <c r="AS166" s="68"/>
      <c r="AT166" s="69"/>
      <c r="AU166" s="39"/>
      <c r="AV166" s="39"/>
      <c r="AW166" s="39"/>
      <c r="AX166" s="39"/>
      <c r="AY166" s="39"/>
      <c r="AZ166" s="42">
        <f t="shared" si="31"/>
        <v>0</v>
      </c>
      <c r="BA166" s="43">
        <f t="shared" si="32"/>
        <v>0</v>
      </c>
      <c r="BB166" s="44" t="str">
        <f t="shared" si="28"/>
        <v>SIN AVANCE</v>
      </c>
      <c r="BC166" s="46">
        <f t="shared" si="29"/>
        <v>45</v>
      </c>
      <c r="BD166" s="45" t="str">
        <f t="shared" si="30"/>
        <v>CON TIEMPO</v>
      </c>
      <c r="BE166" s="75"/>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row>
    <row r="167" spans="1:131" customFormat="1" ht="131.25" customHeight="1" thickBot="1" x14ac:dyDescent="0.3">
      <c r="A167" s="27">
        <v>156</v>
      </c>
      <c r="B167" s="26" t="s">
        <v>211</v>
      </c>
      <c r="C167" s="26" t="s">
        <v>212</v>
      </c>
      <c r="D167" s="26" t="s">
        <v>938</v>
      </c>
      <c r="E167" s="26" t="s">
        <v>230</v>
      </c>
      <c r="F167" s="26" t="s">
        <v>939</v>
      </c>
      <c r="G167" s="26" t="s">
        <v>940</v>
      </c>
      <c r="H167" s="26" t="s">
        <v>941</v>
      </c>
      <c r="I167" s="26" t="s">
        <v>942</v>
      </c>
      <c r="J167" s="26" t="s">
        <v>943</v>
      </c>
      <c r="K167" s="26" t="s">
        <v>7</v>
      </c>
      <c r="L167" s="26" t="s">
        <v>7</v>
      </c>
      <c r="M167" s="26" t="s">
        <v>944</v>
      </c>
      <c r="N167" s="28">
        <v>44958</v>
      </c>
      <c r="O167" s="28">
        <v>45260</v>
      </c>
      <c r="P167" s="28" t="s">
        <v>23</v>
      </c>
      <c r="Q167" s="28" t="s">
        <v>888</v>
      </c>
      <c r="R167" s="28" t="s">
        <v>770</v>
      </c>
      <c r="S167" s="28" t="s">
        <v>771</v>
      </c>
      <c r="T167" s="26" t="s">
        <v>772</v>
      </c>
      <c r="U167" s="26" t="s">
        <v>182</v>
      </c>
      <c r="V167" s="26" t="s">
        <v>182</v>
      </c>
      <c r="W167" s="26" t="s">
        <v>182</v>
      </c>
      <c r="X167" s="26" t="s">
        <v>182</v>
      </c>
      <c r="Y167" s="26" t="s">
        <v>182</v>
      </c>
      <c r="Z167" s="29">
        <v>0.3</v>
      </c>
      <c r="AA167" s="29">
        <f t="shared" si="20"/>
        <v>0.3</v>
      </c>
      <c r="AB167" s="29">
        <v>0.2</v>
      </c>
      <c r="AC167" s="29">
        <v>0.30000000000000004</v>
      </c>
      <c r="AD167" s="29">
        <v>0.30000000000000004</v>
      </c>
      <c r="AE167" s="29">
        <v>0.2</v>
      </c>
      <c r="AF167" s="30"/>
      <c r="AG167" s="30"/>
      <c r="AH167" s="30"/>
      <c r="AI167" s="30"/>
      <c r="AJ167" s="31"/>
      <c r="AK167" s="32"/>
      <c r="AL167" s="32"/>
      <c r="AM167" s="32"/>
      <c r="AN167" s="32"/>
      <c r="AO167" s="32"/>
      <c r="AP167" s="68"/>
      <c r="AQ167" s="68"/>
      <c r="AR167" s="68"/>
      <c r="AS167" s="68"/>
      <c r="AT167" s="69"/>
      <c r="AU167" s="39"/>
      <c r="AV167" s="39"/>
      <c r="AW167" s="39"/>
      <c r="AX167" s="39"/>
      <c r="AY167" s="39"/>
      <c r="AZ167" s="42">
        <f t="shared" si="31"/>
        <v>0</v>
      </c>
      <c r="BA167" s="43">
        <f t="shared" si="32"/>
        <v>0</v>
      </c>
      <c r="BB167" s="44" t="str">
        <f t="shared" si="28"/>
        <v>SIN AVANCE</v>
      </c>
      <c r="BC167" s="46">
        <f t="shared" si="29"/>
        <v>30</v>
      </c>
      <c r="BD167" s="45" t="str">
        <f t="shared" si="30"/>
        <v>CON TIEMPO</v>
      </c>
      <c r="BE167" s="75">
        <f>SUM(BA167:BA169)</f>
        <v>0</v>
      </c>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row>
    <row r="168" spans="1:131" customFormat="1" ht="163.5" customHeight="1" thickBot="1" x14ac:dyDescent="0.3">
      <c r="A168" s="27">
        <v>157</v>
      </c>
      <c r="B168" s="26" t="s">
        <v>211</v>
      </c>
      <c r="C168" s="26" t="s">
        <v>212</v>
      </c>
      <c r="D168" s="26" t="s">
        <v>938</v>
      </c>
      <c r="E168" s="26" t="s">
        <v>230</v>
      </c>
      <c r="F168" s="26" t="s">
        <v>939</v>
      </c>
      <c r="G168" s="26" t="s">
        <v>945</v>
      </c>
      <c r="H168" s="26" t="s">
        <v>946</v>
      </c>
      <c r="I168" s="26" t="s">
        <v>947</v>
      </c>
      <c r="J168" s="26" t="s">
        <v>948</v>
      </c>
      <c r="K168" s="26" t="s">
        <v>7</v>
      </c>
      <c r="L168" s="26" t="s">
        <v>7</v>
      </c>
      <c r="M168" s="26" t="s">
        <v>944</v>
      </c>
      <c r="N168" s="28">
        <v>45046</v>
      </c>
      <c r="O168" s="28">
        <v>45199</v>
      </c>
      <c r="P168" s="28" t="s">
        <v>23</v>
      </c>
      <c r="Q168" s="28" t="s">
        <v>888</v>
      </c>
      <c r="R168" s="28" t="s">
        <v>889</v>
      </c>
      <c r="S168" s="28" t="s">
        <v>771</v>
      </c>
      <c r="T168" s="26" t="s">
        <v>949</v>
      </c>
      <c r="U168" s="26" t="s">
        <v>182</v>
      </c>
      <c r="V168" s="26" t="s">
        <v>182</v>
      </c>
      <c r="W168" s="26" t="s">
        <v>182</v>
      </c>
      <c r="X168" s="26" t="s">
        <v>182</v>
      </c>
      <c r="Y168" s="26" t="s">
        <v>182</v>
      </c>
      <c r="Z168" s="29">
        <v>0.3</v>
      </c>
      <c r="AA168" s="29">
        <f t="shared" si="20"/>
        <v>0.3</v>
      </c>
      <c r="AB168" s="29">
        <v>0</v>
      </c>
      <c r="AC168" s="29">
        <v>0.5</v>
      </c>
      <c r="AD168" s="29">
        <v>0.5</v>
      </c>
      <c r="AE168" s="29">
        <v>0</v>
      </c>
      <c r="AF168" s="30"/>
      <c r="AG168" s="30"/>
      <c r="AH168" s="30"/>
      <c r="AI168" s="30"/>
      <c r="AJ168" s="31"/>
      <c r="AK168" s="32"/>
      <c r="AL168" s="32"/>
      <c r="AM168" s="32"/>
      <c r="AN168" s="32"/>
      <c r="AO168" s="32"/>
      <c r="AP168" s="68"/>
      <c r="AQ168" s="68"/>
      <c r="AR168" s="68"/>
      <c r="AS168" s="68"/>
      <c r="AT168" s="69"/>
      <c r="AU168" s="39"/>
      <c r="AV168" s="39"/>
      <c r="AW168" s="39"/>
      <c r="AX168" s="39"/>
      <c r="AY168" s="39"/>
      <c r="AZ168" s="42">
        <f t="shared" si="31"/>
        <v>0</v>
      </c>
      <c r="BA168" s="43">
        <f t="shared" si="32"/>
        <v>0</v>
      </c>
      <c r="BB168" s="44" t="str">
        <f t="shared" si="28"/>
        <v>SIN AVANCE</v>
      </c>
      <c r="BC168" s="46">
        <f t="shared" si="29"/>
        <v>-31</v>
      </c>
      <c r="BD168" s="45" t="str">
        <f t="shared" si="30"/>
        <v>VENCIDO</v>
      </c>
      <c r="BE168" s="75"/>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row>
    <row r="169" spans="1:131" customFormat="1" ht="177" customHeight="1" thickBot="1" x14ac:dyDescent="0.3">
      <c r="A169" s="27">
        <v>158</v>
      </c>
      <c r="B169" s="26" t="s">
        <v>211</v>
      </c>
      <c r="C169" s="26" t="s">
        <v>212</v>
      </c>
      <c r="D169" s="26" t="s">
        <v>938</v>
      </c>
      <c r="E169" s="26" t="s">
        <v>230</v>
      </c>
      <c r="F169" s="26" t="s">
        <v>939</v>
      </c>
      <c r="G169" s="26" t="s">
        <v>950</v>
      </c>
      <c r="H169" s="26" t="s">
        <v>951</v>
      </c>
      <c r="I169" s="26" t="s">
        <v>952</v>
      </c>
      <c r="J169" s="26" t="s">
        <v>953</v>
      </c>
      <c r="K169" s="26" t="s">
        <v>7</v>
      </c>
      <c r="L169" s="26" t="s">
        <v>7</v>
      </c>
      <c r="M169" s="26" t="s">
        <v>7</v>
      </c>
      <c r="N169" s="28">
        <v>44986</v>
      </c>
      <c r="O169" s="28">
        <v>45169</v>
      </c>
      <c r="P169" s="28" t="s">
        <v>23</v>
      </c>
      <c r="Q169" s="28" t="s">
        <v>888</v>
      </c>
      <c r="R169" s="28" t="s">
        <v>889</v>
      </c>
      <c r="S169" s="28" t="s">
        <v>771</v>
      </c>
      <c r="T169" s="26" t="s">
        <v>949</v>
      </c>
      <c r="U169" s="26" t="s">
        <v>182</v>
      </c>
      <c r="V169" s="26" t="s">
        <v>182</v>
      </c>
      <c r="W169" s="26" t="s">
        <v>182</v>
      </c>
      <c r="X169" s="26" t="s">
        <v>182</v>
      </c>
      <c r="Y169" s="26" t="s">
        <v>182</v>
      </c>
      <c r="Z169" s="29">
        <v>0.4</v>
      </c>
      <c r="AA169" s="29">
        <f t="shared" si="20"/>
        <v>0.4</v>
      </c>
      <c r="AB169" s="29">
        <v>0</v>
      </c>
      <c r="AC169" s="29">
        <v>0.5</v>
      </c>
      <c r="AD169" s="29">
        <v>0.5</v>
      </c>
      <c r="AE169" s="29">
        <v>0</v>
      </c>
      <c r="AF169" s="30"/>
      <c r="AG169" s="30"/>
      <c r="AH169" s="30"/>
      <c r="AI169" s="30"/>
      <c r="AJ169" s="31"/>
      <c r="AK169" s="32"/>
      <c r="AL169" s="32"/>
      <c r="AM169" s="32"/>
      <c r="AN169" s="32"/>
      <c r="AO169" s="32"/>
      <c r="AP169" s="68"/>
      <c r="AQ169" s="68"/>
      <c r="AR169" s="68"/>
      <c r="AS169" s="68"/>
      <c r="AT169" s="69"/>
      <c r="AU169" s="39"/>
      <c r="AV169" s="39"/>
      <c r="AW169" s="39"/>
      <c r="AX169" s="39"/>
      <c r="AY169" s="39"/>
      <c r="AZ169" s="42">
        <f t="shared" si="31"/>
        <v>0</v>
      </c>
      <c r="BA169" s="43">
        <f t="shared" si="32"/>
        <v>0</v>
      </c>
      <c r="BB169" s="44" t="str">
        <f t="shared" si="28"/>
        <v>SIN AVANCE</v>
      </c>
      <c r="BC169" s="45">
        <f t="shared" si="29"/>
        <v>-61</v>
      </c>
      <c r="BD169" s="45" t="str">
        <f t="shared" si="30"/>
        <v>VENCIDO</v>
      </c>
      <c r="BE169" s="75"/>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row>
    <row r="170" spans="1:131" customFormat="1" ht="158.25" customHeight="1" thickBot="1" x14ac:dyDescent="0.3">
      <c r="A170" s="27">
        <v>159</v>
      </c>
      <c r="B170" s="26" t="s">
        <v>954</v>
      </c>
      <c r="C170" s="26" t="s">
        <v>955</v>
      </c>
      <c r="D170" s="26" t="s">
        <v>956</v>
      </c>
      <c r="E170" s="26" t="s">
        <v>957</v>
      </c>
      <c r="F170" s="26" t="s">
        <v>958</v>
      </c>
      <c r="G170" s="26" t="s">
        <v>959</v>
      </c>
      <c r="H170" s="26" t="s">
        <v>960</v>
      </c>
      <c r="I170" s="26" t="s">
        <v>961</v>
      </c>
      <c r="J170" s="26" t="s">
        <v>962</v>
      </c>
      <c r="K170" s="26" t="s">
        <v>7</v>
      </c>
      <c r="L170" s="26" t="s">
        <v>7</v>
      </c>
      <c r="M170" s="26" t="s">
        <v>7</v>
      </c>
      <c r="N170" s="28">
        <v>44593</v>
      </c>
      <c r="O170" s="28">
        <v>45199</v>
      </c>
      <c r="P170" s="28" t="s">
        <v>23</v>
      </c>
      <c r="Q170" s="28" t="s">
        <v>888</v>
      </c>
      <c r="R170" s="28" t="s">
        <v>889</v>
      </c>
      <c r="S170" s="28" t="s">
        <v>771</v>
      </c>
      <c r="T170" s="26" t="s">
        <v>949</v>
      </c>
      <c r="U170" s="26" t="s">
        <v>182</v>
      </c>
      <c r="V170" s="26" t="s">
        <v>182</v>
      </c>
      <c r="W170" s="26" t="s">
        <v>182</v>
      </c>
      <c r="X170" s="26" t="s">
        <v>182</v>
      </c>
      <c r="Y170" s="26" t="s">
        <v>182</v>
      </c>
      <c r="Z170" s="29">
        <v>0.4</v>
      </c>
      <c r="AA170" s="29">
        <f t="shared" si="20"/>
        <v>0.4</v>
      </c>
      <c r="AB170" s="29">
        <v>0.1</v>
      </c>
      <c r="AC170" s="29">
        <v>0.45</v>
      </c>
      <c r="AD170" s="29">
        <v>0.45</v>
      </c>
      <c r="AE170" s="29">
        <v>0</v>
      </c>
      <c r="AF170" s="30"/>
      <c r="AG170" s="30"/>
      <c r="AH170" s="30"/>
      <c r="AI170" s="30"/>
      <c r="AJ170" s="31"/>
      <c r="AK170" s="32"/>
      <c r="AL170" s="32"/>
      <c r="AM170" s="32"/>
      <c r="AN170" s="32"/>
      <c r="AO170" s="32"/>
      <c r="AP170" s="68"/>
      <c r="AQ170" s="68"/>
      <c r="AR170" s="68"/>
      <c r="AS170" s="68"/>
      <c r="AT170" s="69"/>
      <c r="AU170" s="39"/>
      <c r="AV170" s="39"/>
      <c r="AW170" s="39"/>
      <c r="AX170" s="39"/>
      <c r="AY170" s="39"/>
      <c r="AZ170" s="42">
        <f t="shared" si="31"/>
        <v>0</v>
      </c>
      <c r="BA170" s="43">
        <f t="shared" si="32"/>
        <v>0</v>
      </c>
      <c r="BB170" s="44" t="str">
        <f t="shared" si="28"/>
        <v>SIN AVANCE</v>
      </c>
      <c r="BC170" s="46">
        <f t="shared" si="29"/>
        <v>-31</v>
      </c>
      <c r="BD170" s="45" t="str">
        <f t="shared" si="30"/>
        <v>VENCIDO</v>
      </c>
      <c r="BE170" s="75">
        <f>SUM(AZ171:AZ173)</f>
        <v>0</v>
      </c>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row>
    <row r="171" spans="1:131" customFormat="1" ht="181.5" customHeight="1" thickBot="1" x14ac:dyDescent="0.3">
      <c r="A171" s="27">
        <v>160</v>
      </c>
      <c r="B171" s="26" t="s">
        <v>954</v>
      </c>
      <c r="C171" s="26" t="s">
        <v>955</v>
      </c>
      <c r="D171" s="26" t="s">
        <v>956</v>
      </c>
      <c r="E171" s="26" t="s">
        <v>957</v>
      </c>
      <c r="F171" s="26" t="s">
        <v>958</v>
      </c>
      <c r="G171" s="26" t="s">
        <v>963</v>
      </c>
      <c r="H171" s="26" t="s">
        <v>964</v>
      </c>
      <c r="I171" s="26" t="s">
        <v>965</v>
      </c>
      <c r="J171" s="26" t="s">
        <v>966</v>
      </c>
      <c r="K171" s="26" t="s">
        <v>7</v>
      </c>
      <c r="L171" s="26" t="s">
        <v>7</v>
      </c>
      <c r="M171" s="26" t="s">
        <v>7</v>
      </c>
      <c r="N171" s="28">
        <v>44958</v>
      </c>
      <c r="O171" s="28">
        <v>45291</v>
      </c>
      <c r="P171" s="28" t="s">
        <v>23</v>
      </c>
      <c r="Q171" s="28" t="s">
        <v>888</v>
      </c>
      <c r="R171" s="28" t="s">
        <v>889</v>
      </c>
      <c r="S171" s="28" t="s">
        <v>771</v>
      </c>
      <c r="T171" s="26" t="s">
        <v>772</v>
      </c>
      <c r="U171" s="26" t="s">
        <v>182</v>
      </c>
      <c r="V171" s="26" t="s">
        <v>182</v>
      </c>
      <c r="W171" s="26" t="s">
        <v>182</v>
      </c>
      <c r="X171" s="26" t="s">
        <v>182</v>
      </c>
      <c r="Y171" s="26" t="s">
        <v>182</v>
      </c>
      <c r="Z171" s="29">
        <v>0.3</v>
      </c>
      <c r="AA171" s="29">
        <f t="shared" si="20"/>
        <v>0.3</v>
      </c>
      <c r="AB171" s="29">
        <v>0</v>
      </c>
      <c r="AC171" s="29">
        <v>0.5</v>
      </c>
      <c r="AD171" s="29">
        <v>0.5</v>
      </c>
      <c r="AE171" s="29">
        <v>0</v>
      </c>
      <c r="AF171" s="30"/>
      <c r="AG171" s="30"/>
      <c r="AH171" s="30"/>
      <c r="AI171" s="30"/>
      <c r="AJ171" s="31"/>
      <c r="AK171" s="32"/>
      <c r="AL171" s="32"/>
      <c r="AM171" s="32"/>
      <c r="AN171" s="32"/>
      <c r="AO171" s="32"/>
      <c r="AP171" s="68"/>
      <c r="AQ171" s="68"/>
      <c r="AR171" s="68"/>
      <c r="AS171" s="68"/>
      <c r="AT171" s="69"/>
      <c r="AU171" s="39"/>
      <c r="AV171" s="39"/>
      <c r="AW171" s="39"/>
      <c r="AX171" s="39"/>
      <c r="AY171" s="39"/>
      <c r="AZ171" s="42">
        <f t="shared" si="31"/>
        <v>0</v>
      </c>
      <c r="BA171" s="43">
        <f t="shared" si="32"/>
        <v>0</v>
      </c>
      <c r="BB171" s="44" t="str">
        <f t="shared" si="28"/>
        <v>SIN AVANCE</v>
      </c>
      <c r="BC171" s="46">
        <f t="shared" si="29"/>
        <v>61</v>
      </c>
      <c r="BD171" s="45" t="str">
        <f t="shared" si="30"/>
        <v>CON TIEMPO</v>
      </c>
      <c r="BE171" s="75"/>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row>
    <row r="172" spans="1:131" customFormat="1" ht="76.5" customHeight="1" thickBot="1" x14ac:dyDescent="0.3">
      <c r="A172" s="27">
        <v>161</v>
      </c>
      <c r="B172" s="26" t="s">
        <v>954</v>
      </c>
      <c r="C172" s="26" t="s">
        <v>955</v>
      </c>
      <c r="D172" s="26" t="s">
        <v>956</v>
      </c>
      <c r="E172" s="26" t="s">
        <v>957</v>
      </c>
      <c r="F172" s="26" t="s">
        <v>958</v>
      </c>
      <c r="G172" s="26" t="s">
        <v>967</v>
      </c>
      <c r="H172" s="26" t="s">
        <v>968</v>
      </c>
      <c r="I172" s="26" t="s">
        <v>969</v>
      </c>
      <c r="J172" s="26" t="s">
        <v>970</v>
      </c>
      <c r="K172" s="26" t="s">
        <v>7</v>
      </c>
      <c r="L172" s="26" t="s">
        <v>7</v>
      </c>
      <c r="M172" s="26" t="s">
        <v>7</v>
      </c>
      <c r="N172" s="28">
        <v>44986</v>
      </c>
      <c r="O172" s="28">
        <v>45291</v>
      </c>
      <c r="P172" s="28" t="s">
        <v>23</v>
      </c>
      <c r="Q172" s="28" t="s">
        <v>888</v>
      </c>
      <c r="R172" s="28" t="s">
        <v>889</v>
      </c>
      <c r="S172" s="28" t="s">
        <v>771</v>
      </c>
      <c r="T172" s="26" t="s">
        <v>772</v>
      </c>
      <c r="U172" s="26" t="s">
        <v>182</v>
      </c>
      <c r="V172" s="26" t="s">
        <v>182</v>
      </c>
      <c r="W172" s="26" t="s">
        <v>182</v>
      </c>
      <c r="X172" s="26" t="s">
        <v>182</v>
      </c>
      <c r="Y172" s="26" t="s">
        <v>182</v>
      </c>
      <c r="Z172" s="29">
        <v>0.3</v>
      </c>
      <c r="AA172" s="29">
        <f t="shared" si="20"/>
        <v>0.3</v>
      </c>
      <c r="AB172" s="29">
        <v>0.3</v>
      </c>
      <c r="AC172" s="29">
        <v>0.3</v>
      </c>
      <c r="AD172" s="29">
        <v>0.4</v>
      </c>
      <c r="AE172" s="29">
        <v>0</v>
      </c>
      <c r="AF172" s="30"/>
      <c r="AG172" s="30"/>
      <c r="AH172" s="30"/>
      <c r="AI172" s="30"/>
      <c r="AJ172" s="31"/>
      <c r="AK172" s="32"/>
      <c r="AL172" s="32"/>
      <c r="AM172" s="32"/>
      <c r="AN172" s="32"/>
      <c r="AO172" s="32"/>
      <c r="AP172" s="68"/>
      <c r="AQ172" s="68"/>
      <c r="AR172" s="68"/>
      <c r="AS172" s="68"/>
      <c r="AT172" s="69"/>
      <c r="AU172" s="39"/>
      <c r="AV172" s="39"/>
      <c r="AW172" s="39"/>
      <c r="AX172" s="39"/>
      <c r="AY172" s="39"/>
      <c r="AZ172" s="42">
        <f t="shared" si="31"/>
        <v>0</v>
      </c>
      <c r="BA172" s="43">
        <f t="shared" si="32"/>
        <v>0</v>
      </c>
      <c r="BB172" s="44" t="str">
        <f t="shared" si="28"/>
        <v>SIN AVANCE</v>
      </c>
      <c r="BC172" s="46">
        <f t="shared" si="29"/>
        <v>61</v>
      </c>
      <c r="BD172" s="45" t="str">
        <f t="shared" si="30"/>
        <v>CON TIEMPO</v>
      </c>
      <c r="BE172" s="75"/>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row>
    <row r="173" spans="1:131" customFormat="1" ht="76.5" customHeight="1" thickBot="1" x14ac:dyDescent="0.3">
      <c r="A173" s="27">
        <v>162</v>
      </c>
      <c r="B173" s="26" t="s">
        <v>220</v>
      </c>
      <c r="C173" s="26" t="s">
        <v>221</v>
      </c>
      <c r="D173" s="26" t="s">
        <v>222</v>
      </c>
      <c r="E173" s="26" t="s">
        <v>223</v>
      </c>
      <c r="F173" s="26" t="s">
        <v>224</v>
      </c>
      <c r="G173" s="26" t="s">
        <v>971</v>
      </c>
      <c r="H173" s="26" t="s">
        <v>226</v>
      </c>
      <c r="I173" s="26" t="s">
        <v>972</v>
      </c>
      <c r="J173" s="26" t="s">
        <v>228</v>
      </c>
      <c r="K173" s="26" t="s">
        <v>7</v>
      </c>
      <c r="L173" s="26" t="s">
        <v>7</v>
      </c>
      <c r="M173" s="26" t="s">
        <v>7</v>
      </c>
      <c r="N173" s="28">
        <v>45047</v>
      </c>
      <c r="O173" s="28">
        <v>45291</v>
      </c>
      <c r="P173" s="28" t="s">
        <v>23</v>
      </c>
      <c r="Q173" s="28" t="s">
        <v>888</v>
      </c>
      <c r="R173" s="28" t="s">
        <v>889</v>
      </c>
      <c r="S173" s="28" t="s">
        <v>771</v>
      </c>
      <c r="T173" s="26" t="s">
        <v>772</v>
      </c>
      <c r="U173" s="26" t="s">
        <v>182</v>
      </c>
      <c r="V173" s="26" t="s">
        <v>182</v>
      </c>
      <c r="W173" s="26" t="s">
        <v>182</v>
      </c>
      <c r="X173" s="26" t="s">
        <v>182</v>
      </c>
      <c r="Y173" s="26" t="s">
        <v>182</v>
      </c>
      <c r="Z173" s="35">
        <v>1</v>
      </c>
      <c r="AA173" s="29">
        <f t="shared" si="20"/>
        <v>1</v>
      </c>
      <c r="AB173" s="29">
        <v>0</v>
      </c>
      <c r="AC173" s="35">
        <v>0.33</v>
      </c>
      <c r="AD173" s="35">
        <v>0.33</v>
      </c>
      <c r="AE173" s="35">
        <v>0.34</v>
      </c>
      <c r="AF173" s="30"/>
      <c r="AG173" s="30"/>
      <c r="AH173" s="30"/>
      <c r="AI173" s="30"/>
      <c r="AJ173" s="31"/>
      <c r="AK173" s="32"/>
      <c r="AL173" s="32"/>
      <c r="AM173" s="32"/>
      <c r="AN173" s="32"/>
      <c r="AO173" s="32"/>
      <c r="AP173" s="68"/>
      <c r="AQ173" s="68"/>
      <c r="AR173" s="68"/>
      <c r="AS173" s="68"/>
      <c r="AT173" s="69"/>
      <c r="AU173" s="39"/>
      <c r="AV173" s="39"/>
      <c r="AW173" s="39"/>
      <c r="AX173" s="39"/>
      <c r="AY173" s="39"/>
      <c r="AZ173" s="42">
        <f t="shared" si="31"/>
        <v>0</v>
      </c>
      <c r="BA173" s="43">
        <f t="shared" si="32"/>
        <v>0</v>
      </c>
      <c r="BB173" s="44" t="str">
        <f t="shared" si="28"/>
        <v>SIN AVANCE</v>
      </c>
      <c r="BC173" s="46">
        <f t="shared" si="29"/>
        <v>61</v>
      </c>
      <c r="BD173" s="45" t="str">
        <f t="shared" si="30"/>
        <v>CON TIEMPO</v>
      </c>
      <c r="BE173" s="43">
        <f>BA173</f>
        <v>0</v>
      </c>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row>
    <row r="174" spans="1:131" customFormat="1" ht="76.5" customHeight="1" thickBot="1" x14ac:dyDescent="0.3">
      <c r="A174" s="27">
        <v>163</v>
      </c>
      <c r="B174" s="26" t="s">
        <v>879</v>
      </c>
      <c r="C174" s="26" t="s">
        <v>880</v>
      </c>
      <c r="D174" s="26" t="s">
        <v>881</v>
      </c>
      <c r="E174" s="26" t="s">
        <v>882</v>
      </c>
      <c r="F174" s="26" t="s">
        <v>883</v>
      </c>
      <c r="G174" s="26" t="s">
        <v>973</v>
      </c>
      <c r="H174" s="26" t="s">
        <v>974</v>
      </c>
      <c r="I174" s="35" t="s">
        <v>975</v>
      </c>
      <c r="J174" s="26" t="s">
        <v>976</v>
      </c>
      <c r="K174" s="26" t="s">
        <v>7</v>
      </c>
      <c r="L174" s="26" t="s">
        <v>7</v>
      </c>
      <c r="M174" s="26" t="s">
        <v>7</v>
      </c>
      <c r="N174" s="28">
        <v>45137</v>
      </c>
      <c r="O174" s="28">
        <v>45199</v>
      </c>
      <c r="P174" s="28" t="s">
        <v>23</v>
      </c>
      <c r="Q174" s="28" t="s">
        <v>888</v>
      </c>
      <c r="R174" s="28" t="s">
        <v>770</v>
      </c>
      <c r="S174" s="28" t="s">
        <v>771</v>
      </c>
      <c r="T174" s="26" t="s">
        <v>772</v>
      </c>
      <c r="U174" s="26" t="s">
        <v>182</v>
      </c>
      <c r="V174" s="26" t="s">
        <v>182</v>
      </c>
      <c r="W174" s="26" t="s">
        <v>182</v>
      </c>
      <c r="X174" s="26" t="s">
        <v>182</v>
      </c>
      <c r="Y174" s="26" t="s">
        <v>182</v>
      </c>
      <c r="Z174" s="29">
        <v>0.25</v>
      </c>
      <c r="AA174" s="29">
        <f t="shared" si="20"/>
        <v>0.25</v>
      </c>
      <c r="AB174" s="29">
        <v>0</v>
      </c>
      <c r="AC174" s="29">
        <v>0</v>
      </c>
      <c r="AD174" s="29">
        <v>1</v>
      </c>
      <c r="AE174" s="29">
        <v>0</v>
      </c>
      <c r="AF174" s="30"/>
      <c r="AG174" s="30"/>
      <c r="AH174" s="30"/>
      <c r="AI174" s="30"/>
      <c r="AJ174" s="31"/>
      <c r="AK174" s="32"/>
      <c r="AL174" s="32"/>
      <c r="AM174" s="32"/>
      <c r="AN174" s="32"/>
      <c r="AO174" s="32"/>
      <c r="AP174" s="68"/>
      <c r="AQ174" s="68"/>
      <c r="AR174" s="68"/>
      <c r="AS174" s="68"/>
      <c r="AT174" s="69"/>
      <c r="AU174" s="39"/>
      <c r="AV174" s="39"/>
      <c r="AW174" s="39"/>
      <c r="AX174" s="39"/>
      <c r="AY174" s="39"/>
      <c r="AZ174" s="42">
        <f t="shared" si="31"/>
        <v>0</v>
      </c>
      <c r="BA174" s="43">
        <f t="shared" si="32"/>
        <v>0</v>
      </c>
      <c r="BB174" s="44" t="str">
        <f t="shared" si="28"/>
        <v>SIN AVANCE</v>
      </c>
      <c r="BC174" s="46">
        <f t="shared" si="29"/>
        <v>-31</v>
      </c>
      <c r="BD174" s="45" t="str">
        <f t="shared" si="30"/>
        <v>VENCIDO</v>
      </c>
      <c r="BE174" s="43">
        <f>AZ174</f>
        <v>0</v>
      </c>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row>
    <row r="175" spans="1:131" customFormat="1" ht="76.5" customHeight="1" thickBot="1" x14ac:dyDescent="0.3">
      <c r="A175" s="27">
        <v>164</v>
      </c>
      <c r="B175" s="26" t="s">
        <v>759</v>
      </c>
      <c r="C175" s="26" t="s">
        <v>760</v>
      </c>
      <c r="D175" s="26" t="s">
        <v>761</v>
      </c>
      <c r="E175" s="26" t="s">
        <v>762</v>
      </c>
      <c r="F175" s="26" t="s">
        <v>763</v>
      </c>
      <c r="G175" s="26" t="s">
        <v>977</v>
      </c>
      <c r="H175" s="26" t="s">
        <v>978</v>
      </c>
      <c r="I175" s="26" t="s">
        <v>979</v>
      </c>
      <c r="J175" s="26" t="s">
        <v>980</v>
      </c>
      <c r="K175" s="26" t="s">
        <v>7</v>
      </c>
      <c r="L175" s="26" t="s">
        <v>7</v>
      </c>
      <c r="M175" s="26" t="s">
        <v>7</v>
      </c>
      <c r="N175" s="28">
        <v>45017</v>
      </c>
      <c r="O175" s="28">
        <v>45184</v>
      </c>
      <c r="P175" s="28" t="s">
        <v>981</v>
      </c>
      <c r="Q175" s="28" t="s">
        <v>982</v>
      </c>
      <c r="R175" s="28" t="s">
        <v>983</v>
      </c>
      <c r="S175" s="28" t="s">
        <v>984</v>
      </c>
      <c r="T175" s="26" t="s">
        <v>985</v>
      </c>
      <c r="U175" s="26" t="s">
        <v>182</v>
      </c>
      <c r="V175" s="26" t="s">
        <v>182</v>
      </c>
      <c r="W175" s="26" t="s">
        <v>182</v>
      </c>
      <c r="X175" s="26" t="s">
        <v>182</v>
      </c>
      <c r="Y175" s="26" t="s">
        <v>182</v>
      </c>
      <c r="Z175" s="29">
        <v>0.5</v>
      </c>
      <c r="AA175" s="29">
        <f t="shared" si="20"/>
        <v>0.5</v>
      </c>
      <c r="AB175" s="29">
        <v>0.2</v>
      </c>
      <c r="AC175" s="29">
        <v>0.5</v>
      </c>
      <c r="AD175" s="29">
        <v>0.3</v>
      </c>
      <c r="AE175" s="29">
        <v>0</v>
      </c>
      <c r="AF175" s="30"/>
      <c r="AG175" s="30"/>
      <c r="AH175" s="30"/>
      <c r="AI175" s="30"/>
      <c r="AJ175" s="31"/>
      <c r="AK175" s="32"/>
      <c r="AL175" s="32"/>
      <c r="AM175" s="32"/>
      <c r="AN175" s="32"/>
      <c r="AO175" s="32"/>
      <c r="AP175" s="68"/>
      <c r="AQ175" s="68"/>
      <c r="AR175" s="68"/>
      <c r="AS175" s="68"/>
      <c r="AT175" s="69"/>
      <c r="AU175" s="39"/>
      <c r="AV175" s="39"/>
      <c r="AW175" s="39"/>
      <c r="AX175" s="39"/>
      <c r="AY175" s="39"/>
      <c r="AZ175" s="42">
        <f t="shared" si="31"/>
        <v>0</v>
      </c>
      <c r="BA175" s="43">
        <f t="shared" si="32"/>
        <v>0</v>
      </c>
      <c r="BB175" s="44" t="str">
        <f t="shared" si="28"/>
        <v>SIN AVANCE</v>
      </c>
      <c r="BC175" s="46">
        <f t="shared" si="29"/>
        <v>-46</v>
      </c>
      <c r="BD175" s="45" t="str">
        <f t="shared" si="30"/>
        <v>VENCIDO</v>
      </c>
      <c r="BE175" s="43">
        <f>SUM(AZ175:AZ176)</f>
        <v>0</v>
      </c>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row>
    <row r="176" spans="1:131" customFormat="1" ht="76.5" customHeight="1" thickBot="1" x14ac:dyDescent="0.3">
      <c r="A176" s="27">
        <v>165</v>
      </c>
      <c r="B176" s="26" t="s">
        <v>759</v>
      </c>
      <c r="C176" s="26" t="s">
        <v>760</v>
      </c>
      <c r="D176" s="26" t="s">
        <v>986</v>
      </c>
      <c r="E176" s="26" t="s">
        <v>987</v>
      </c>
      <c r="F176" s="26" t="s">
        <v>988</v>
      </c>
      <c r="G176" s="26" t="s">
        <v>989</v>
      </c>
      <c r="H176" s="26" t="s">
        <v>990</v>
      </c>
      <c r="I176" s="35" t="s">
        <v>991</v>
      </c>
      <c r="J176" s="26" t="s">
        <v>992</v>
      </c>
      <c r="K176" s="26" t="s">
        <v>7</v>
      </c>
      <c r="L176" s="26" t="s">
        <v>7</v>
      </c>
      <c r="M176" s="26" t="s">
        <v>7</v>
      </c>
      <c r="N176" s="28">
        <v>45046</v>
      </c>
      <c r="O176" s="28">
        <v>45290</v>
      </c>
      <c r="P176" s="28" t="s">
        <v>981</v>
      </c>
      <c r="Q176" s="28" t="s">
        <v>982</v>
      </c>
      <c r="R176" s="28" t="s">
        <v>983</v>
      </c>
      <c r="S176" s="28" t="s">
        <v>993</v>
      </c>
      <c r="T176" s="26" t="s">
        <v>994</v>
      </c>
      <c r="U176" s="26" t="s">
        <v>182</v>
      </c>
      <c r="V176" s="26" t="s">
        <v>182</v>
      </c>
      <c r="W176" s="26" t="s">
        <v>182</v>
      </c>
      <c r="X176" s="26" t="s">
        <v>182</v>
      </c>
      <c r="Y176" s="26" t="s">
        <v>182</v>
      </c>
      <c r="Z176" s="29">
        <v>0.4</v>
      </c>
      <c r="AA176" s="29">
        <f t="shared" si="20"/>
        <v>0.4</v>
      </c>
      <c r="AB176" s="29">
        <v>0</v>
      </c>
      <c r="AC176" s="29">
        <v>0.3</v>
      </c>
      <c r="AD176" s="29">
        <v>0.3</v>
      </c>
      <c r="AE176" s="29">
        <v>0.4</v>
      </c>
      <c r="AF176" s="30"/>
      <c r="AG176" s="30"/>
      <c r="AH176" s="30"/>
      <c r="AI176" s="30"/>
      <c r="AJ176" s="31"/>
      <c r="AK176" s="32"/>
      <c r="AL176" s="32"/>
      <c r="AM176" s="32"/>
      <c r="AN176" s="32"/>
      <c r="AO176" s="32"/>
      <c r="AP176" s="68"/>
      <c r="AQ176" s="68"/>
      <c r="AR176" s="68"/>
      <c r="AS176" s="68"/>
      <c r="AT176" s="69"/>
      <c r="AU176" s="39"/>
      <c r="AV176" s="39"/>
      <c r="AW176" s="39"/>
      <c r="AX176" s="39"/>
      <c r="AY176" s="39"/>
      <c r="AZ176" s="42">
        <f t="shared" si="31"/>
        <v>0</v>
      </c>
      <c r="BA176" s="43">
        <f t="shared" si="32"/>
        <v>0</v>
      </c>
      <c r="BB176" s="44" t="str">
        <f t="shared" si="28"/>
        <v>SIN AVANCE</v>
      </c>
      <c r="BC176" s="46">
        <f t="shared" si="29"/>
        <v>60</v>
      </c>
      <c r="BD176" s="45" t="str">
        <f t="shared" si="30"/>
        <v>CON TIEMPO</v>
      </c>
      <c r="BE176" s="75">
        <f>SUM(BA176:BA177)</f>
        <v>0</v>
      </c>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row>
    <row r="177" spans="1:131" customFormat="1" ht="76.5" customHeight="1" thickBot="1" x14ac:dyDescent="0.3">
      <c r="A177" s="27">
        <v>166</v>
      </c>
      <c r="B177" s="26" t="s">
        <v>759</v>
      </c>
      <c r="C177" s="26" t="s">
        <v>760</v>
      </c>
      <c r="D177" s="26" t="s">
        <v>986</v>
      </c>
      <c r="E177" s="26" t="s">
        <v>987</v>
      </c>
      <c r="F177" s="26" t="s">
        <v>995</v>
      </c>
      <c r="G177" s="26" t="s">
        <v>996</v>
      </c>
      <c r="H177" s="26" t="s">
        <v>997</v>
      </c>
      <c r="I177" s="35" t="s">
        <v>998</v>
      </c>
      <c r="J177" s="26" t="s">
        <v>999</v>
      </c>
      <c r="K177" s="26" t="s">
        <v>7</v>
      </c>
      <c r="L177" s="26" t="s">
        <v>7</v>
      </c>
      <c r="M177" s="26" t="s">
        <v>7</v>
      </c>
      <c r="N177" s="28">
        <v>45017</v>
      </c>
      <c r="O177" s="28">
        <v>45046</v>
      </c>
      <c r="P177" s="28" t="s">
        <v>981</v>
      </c>
      <c r="Q177" s="28" t="s">
        <v>982</v>
      </c>
      <c r="R177" s="28" t="s">
        <v>983</v>
      </c>
      <c r="S177" s="28" t="s">
        <v>993</v>
      </c>
      <c r="T177" s="26" t="s">
        <v>994</v>
      </c>
      <c r="U177" s="26" t="s">
        <v>182</v>
      </c>
      <c r="V177" s="26" t="s">
        <v>182</v>
      </c>
      <c r="W177" s="26" t="s">
        <v>182</v>
      </c>
      <c r="X177" s="26" t="s">
        <v>182</v>
      </c>
      <c r="Y177" s="26" t="s">
        <v>182</v>
      </c>
      <c r="Z177" s="29">
        <v>0.6</v>
      </c>
      <c r="AA177" s="29">
        <f t="shared" si="20"/>
        <v>0.6</v>
      </c>
      <c r="AB177" s="29">
        <v>0</v>
      </c>
      <c r="AC177" s="29">
        <v>0</v>
      </c>
      <c r="AD177" s="29">
        <v>1</v>
      </c>
      <c r="AE177" s="29">
        <v>0</v>
      </c>
      <c r="AF177" s="30"/>
      <c r="AG177" s="30"/>
      <c r="AH177" s="30"/>
      <c r="AI177" s="30"/>
      <c r="AJ177" s="31"/>
      <c r="AK177" s="32"/>
      <c r="AL177" s="32"/>
      <c r="AM177" s="32"/>
      <c r="AN177" s="32"/>
      <c r="AO177" s="32"/>
      <c r="AP177" s="68"/>
      <c r="AQ177" s="68"/>
      <c r="AR177" s="68"/>
      <c r="AS177" s="68"/>
      <c r="AT177" s="69"/>
      <c r="AU177" s="39"/>
      <c r="AV177" s="39"/>
      <c r="AW177" s="39"/>
      <c r="AX177" s="39"/>
      <c r="AY177" s="39"/>
      <c r="AZ177" s="42">
        <f t="shared" si="31"/>
        <v>0</v>
      </c>
      <c r="BA177" s="43">
        <f t="shared" si="32"/>
        <v>0</v>
      </c>
      <c r="BB177" s="44" t="str">
        <f t="shared" si="28"/>
        <v>SIN AVANCE</v>
      </c>
      <c r="BC177" s="45">
        <f t="shared" si="29"/>
        <v>-184</v>
      </c>
      <c r="BD177" s="45" t="str">
        <f t="shared" si="30"/>
        <v>VENCIDO</v>
      </c>
      <c r="BE177" s="75"/>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row>
    <row r="178" spans="1:131" customFormat="1" ht="76.5" customHeight="1" thickBot="1" x14ac:dyDescent="0.3">
      <c r="A178" s="27">
        <v>167</v>
      </c>
      <c r="B178" s="26" t="s">
        <v>759</v>
      </c>
      <c r="C178" s="26" t="s">
        <v>907</v>
      </c>
      <c r="D178" s="26" t="s">
        <v>1000</v>
      </c>
      <c r="E178" s="26" t="s">
        <v>1001</v>
      </c>
      <c r="F178" s="26" t="s">
        <v>1002</v>
      </c>
      <c r="G178" s="26" t="s">
        <v>1003</v>
      </c>
      <c r="H178" s="26" t="s">
        <v>1004</v>
      </c>
      <c r="I178" s="35" t="s">
        <v>1005</v>
      </c>
      <c r="J178" s="26" t="s">
        <v>1006</v>
      </c>
      <c r="K178" s="26" t="s">
        <v>7</v>
      </c>
      <c r="L178" s="26" t="s">
        <v>7</v>
      </c>
      <c r="M178" s="26" t="s">
        <v>7</v>
      </c>
      <c r="N178" s="28">
        <v>44987</v>
      </c>
      <c r="O178" s="28">
        <v>45199</v>
      </c>
      <c r="P178" s="28" t="s">
        <v>981</v>
      </c>
      <c r="Q178" s="28" t="s">
        <v>982</v>
      </c>
      <c r="R178" s="28" t="s">
        <v>983</v>
      </c>
      <c r="S178" s="28" t="s">
        <v>993</v>
      </c>
      <c r="T178" s="26" t="s">
        <v>1007</v>
      </c>
      <c r="U178" s="26" t="s">
        <v>182</v>
      </c>
      <c r="V178" s="26" t="s">
        <v>182</v>
      </c>
      <c r="W178" s="26" t="s">
        <v>182</v>
      </c>
      <c r="X178" s="26" t="s">
        <v>182</v>
      </c>
      <c r="Y178" s="26" t="s">
        <v>182</v>
      </c>
      <c r="Z178" s="29">
        <v>1</v>
      </c>
      <c r="AA178" s="29">
        <f t="shared" si="20"/>
        <v>1</v>
      </c>
      <c r="AB178" s="29">
        <v>0.3</v>
      </c>
      <c r="AC178" s="29">
        <v>0.4</v>
      </c>
      <c r="AD178" s="29">
        <v>0.3</v>
      </c>
      <c r="AE178" s="29">
        <v>0</v>
      </c>
      <c r="AF178" s="30"/>
      <c r="AG178" s="30"/>
      <c r="AH178" s="30"/>
      <c r="AI178" s="30"/>
      <c r="AJ178" s="31"/>
      <c r="AK178" s="32"/>
      <c r="AL178" s="32"/>
      <c r="AM178" s="32"/>
      <c r="AN178" s="32"/>
      <c r="AO178" s="32"/>
      <c r="AP178" s="68"/>
      <c r="AQ178" s="68"/>
      <c r="AR178" s="68"/>
      <c r="AS178" s="68"/>
      <c r="AT178" s="69"/>
      <c r="AU178" s="39"/>
      <c r="AV178" s="39"/>
      <c r="AW178" s="39"/>
      <c r="AX178" s="39"/>
      <c r="AY178" s="39"/>
      <c r="AZ178" s="42">
        <f t="shared" si="31"/>
        <v>0</v>
      </c>
      <c r="BA178" s="43">
        <f t="shared" si="32"/>
        <v>0</v>
      </c>
      <c r="BB178" s="44" t="str">
        <f t="shared" si="28"/>
        <v>SIN AVANCE</v>
      </c>
      <c r="BC178" s="46">
        <f t="shared" si="29"/>
        <v>-31</v>
      </c>
      <c r="BD178" s="45" t="str">
        <f t="shared" si="30"/>
        <v>VENCIDO</v>
      </c>
      <c r="BE178" s="43">
        <f>BA178</f>
        <v>0</v>
      </c>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row>
    <row r="179" spans="1:131" customFormat="1" ht="76.5" customHeight="1" thickBot="1" x14ac:dyDescent="0.3">
      <c r="A179" s="27">
        <v>168</v>
      </c>
      <c r="B179" s="26" t="s">
        <v>1008</v>
      </c>
      <c r="C179" s="26" t="s">
        <v>1009</v>
      </c>
      <c r="D179" s="26" t="s">
        <v>1010</v>
      </c>
      <c r="E179" s="26" t="s">
        <v>1011</v>
      </c>
      <c r="F179" s="26" t="s">
        <v>1012</v>
      </c>
      <c r="G179" s="26" t="s">
        <v>1013</v>
      </c>
      <c r="H179" s="26" t="s">
        <v>1014</v>
      </c>
      <c r="I179" s="35" t="s">
        <v>1015</v>
      </c>
      <c r="J179" s="26" t="s">
        <v>1016</v>
      </c>
      <c r="K179" s="26" t="s">
        <v>7</v>
      </c>
      <c r="L179" s="26" t="s">
        <v>7</v>
      </c>
      <c r="M179" s="26" t="s">
        <v>7</v>
      </c>
      <c r="N179" s="28">
        <v>44986</v>
      </c>
      <c r="O179" s="28">
        <v>45199</v>
      </c>
      <c r="P179" s="28" t="s">
        <v>981</v>
      </c>
      <c r="Q179" s="28" t="s">
        <v>982</v>
      </c>
      <c r="R179" s="28" t="s">
        <v>983</v>
      </c>
      <c r="S179" s="28" t="s">
        <v>993</v>
      </c>
      <c r="T179" s="26" t="s">
        <v>1017</v>
      </c>
      <c r="U179" s="26" t="s">
        <v>182</v>
      </c>
      <c r="V179" s="26" t="s">
        <v>182</v>
      </c>
      <c r="W179" s="26" t="s">
        <v>182</v>
      </c>
      <c r="X179" s="26" t="s">
        <v>182</v>
      </c>
      <c r="Y179" s="26" t="s">
        <v>182</v>
      </c>
      <c r="Z179" s="29">
        <v>0.5</v>
      </c>
      <c r="AA179" s="29">
        <f t="shared" si="20"/>
        <v>0.5</v>
      </c>
      <c r="AB179" s="29">
        <v>0.3</v>
      </c>
      <c r="AC179" s="29">
        <v>0.4</v>
      </c>
      <c r="AD179" s="29">
        <v>0.3</v>
      </c>
      <c r="AE179" s="29">
        <v>0</v>
      </c>
      <c r="AF179" s="30"/>
      <c r="AG179" s="30"/>
      <c r="AH179" s="30"/>
      <c r="AI179" s="30"/>
      <c r="AJ179" s="31"/>
      <c r="AK179" s="32"/>
      <c r="AL179" s="32"/>
      <c r="AM179" s="32"/>
      <c r="AN179" s="32"/>
      <c r="AO179" s="32"/>
      <c r="AP179" s="68"/>
      <c r="AQ179" s="68"/>
      <c r="AR179" s="68"/>
      <c r="AS179" s="68"/>
      <c r="AT179" s="69"/>
      <c r="AU179" s="39"/>
      <c r="AV179" s="39"/>
      <c r="AW179" s="39"/>
      <c r="AX179" s="39"/>
      <c r="AY179" s="39"/>
      <c r="AZ179" s="42">
        <f t="shared" si="31"/>
        <v>0</v>
      </c>
      <c r="BA179" s="43">
        <f t="shared" si="32"/>
        <v>0</v>
      </c>
      <c r="BB179" s="44" t="str">
        <f t="shared" si="28"/>
        <v>SIN AVANCE</v>
      </c>
      <c r="BC179" s="46">
        <f t="shared" si="29"/>
        <v>-31</v>
      </c>
      <c r="BD179" s="45" t="str">
        <f t="shared" si="30"/>
        <v>VENCIDO</v>
      </c>
      <c r="BE179" s="75">
        <f>SUM(BA179:BA180)</f>
        <v>0</v>
      </c>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row>
    <row r="180" spans="1:131" customFormat="1" ht="76.5" customHeight="1" thickBot="1" x14ac:dyDescent="0.3">
      <c r="A180" s="27">
        <v>169</v>
      </c>
      <c r="B180" s="26" t="s">
        <v>1008</v>
      </c>
      <c r="C180" s="26" t="s">
        <v>1009</v>
      </c>
      <c r="D180" s="26" t="s">
        <v>1010</v>
      </c>
      <c r="E180" s="26" t="s">
        <v>1011</v>
      </c>
      <c r="F180" s="26" t="s">
        <v>1012</v>
      </c>
      <c r="G180" s="26" t="s">
        <v>1018</v>
      </c>
      <c r="H180" s="26" t="s">
        <v>1019</v>
      </c>
      <c r="I180" s="35" t="s">
        <v>1020</v>
      </c>
      <c r="J180" s="26" t="s">
        <v>1021</v>
      </c>
      <c r="K180" s="26" t="s">
        <v>7</v>
      </c>
      <c r="L180" s="26" t="s">
        <v>7</v>
      </c>
      <c r="M180" s="26" t="s">
        <v>7</v>
      </c>
      <c r="N180" s="28">
        <v>44986</v>
      </c>
      <c r="O180" s="28">
        <v>45199</v>
      </c>
      <c r="P180" s="28" t="s">
        <v>981</v>
      </c>
      <c r="Q180" s="28" t="s">
        <v>982</v>
      </c>
      <c r="R180" s="28" t="s">
        <v>983</v>
      </c>
      <c r="S180" s="28" t="s">
        <v>993</v>
      </c>
      <c r="T180" s="26" t="s">
        <v>1017</v>
      </c>
      <c r="U180" s="26" t="s">
        <v>182</v>
      </c>
      <c r="V180" s="26" t="s">
        <v>182</v>
      </c>
      <c r="W180" s="26" t="s">
        <v>182</v>
      </c>
      <c r="X180" s="26" t="s">
        <v>182</v>
      </c>
      <c r="Y180" s="26" t="s">
        <v>182</v>
      </c>
      <c r="Z180" s="29">
        <v>0.5</v>
      </c>
      <c r="AA180" s="29">
        <f t="shared" si="20"/>
        <v>0.5</v>
      </c>
      <c r="AB180" s="29">
        <v>0.3</v>
      </c>
      <c r="AC180" s="29">
        <v>0.4</v>
      </c>
      <c r="AD180" s="29">
        <v>0.3</v>
      </c>
      <c r="AE180" s="29">
        <v>0</v>
      </c>
      <c r="AF180" s="30"/>
      <c r="AG180" s="30"/>
      <c r="AH180" s="30"/>
      <c r="AI180" s="30"/>
      <c r="AJ180" s="31"/>
      <c r="AK180" s="32"/>
      <c r="AL180" s="32"/>
      <c r="AM180" s="32"/>
      <c r="AN180" s="32"/>
      <c r="AO180" s="32"/>
      <c r="AP180" s="68"/>
      <c r="AQ180" s="68"/>
      <c r="AR180" s="68"/>
      <c r="AS180" s="68"/>
      <c r="AT180" s="69"/>
      <c r="AU180" s="39"/>
      <c r="AV180" s="39"/>
      <c r="AW180" s="39"/>
      <c r="AX180" s="39"/>
      <c r="AY180" s="39"/>
      <c r="AZ180" s="42">
        <f t="shared" si="31"/>
        <v>0</v>
      </c>
      <c r="BA180" s="43">
        <f t="shared" si="32"/>
        <v>0</v>
      </c>
      <c r="BB180" s="44" t="str">
        <f t="shared" si="28"/>
        <v>SIN AVANCE</v>
      </c>
      <c r="BC180" s="46">
        <f t="shared" si="29"/>
        <v>-31</v>
      </c>
      <c r="BD180" s="45" t="str">
        <f t="shared" si="30"/>
        <v>VENCIDO</v>
      </c>
      <c r="BE180" s="75"/>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row>
    <row r="181" spans="1:131" customFormat="1" ht="76.5" customHeight="1" thickBot="1" x14ac:dyDescent="0.3">
      <c r="A181" s="27">
        <v>170</v>
      </c>
      <c r="B181" s="26" t="s">
        <v>879</v>
      </c>
      <c r="C181" s="26" t="s">
        <v>880</v>
      </c>
      <c r="D181" s="26" t="s">
        <v>881</v>
      </c>
      <c r="E181" s="26" t="s">
        <v>882</v>
      </c>
      <c r="F181" s="26" t="s">
        <v>883</v>
      </c>
      <c r="G181" s="26" t="s">
        <v>1022</v>
      </c>
      <c r="H181" s="26" t="s">
        <v>1023</v>
      </c>
      <c r="I181" s="35" t="s">
        <v>1024</v>
      </c>
      <c r="J181" s="26" t="s">
        <v>1025</v>
      </c>
      <c r="K181" s="26" t="s">
        <v>7</v>
      </c>
      <c r="L181" s="26" t="s">
        <v>7</v>
      </c>
      <c r="M181" s="26" t="s">
        <v>7</v>
      </c>
      <c r="N181" s="28">
        <v>45017</v>
      </c>
      <c r="O181" s="28">
        <v>45199</v>
      </c>
      <c r="P181" s="28" t="s">
        <v>981</v>
      </c>
      <c r="Q181" s="28" t="s">
        <v>982</v>
      </c>
      <c r="R181" s="28" t="s">
        <v>983</v>
      </c>
      <c r="S181" s="28" t="s">
        <v>993</v>
      </c>
      <c r="T181" s="26" t="s">
        <v>1026</v>
      </c>
      <c r="U181" s="26" t="s">
        <v>182</v>
      </c>
      <c r="V181" s="26" t="s">
        <v>182</v>
      </c>
      <c r="W181" s="26" t="s">
        <v>182</v>
      </c>
      <c r="X181" s="26" t="s">
        <v>182</v>
      </c>
      <c r="Y181" s="26" t="s">
        <v>182</v>
      </c>
      <c r="Z181" s="29">
        <v>0.25</v>
      </c>
      <c r="AA181" s="29">
        <f t="shared" si="20"/>
        <v>0.25</v>
      </c>
      <c r="AB181" s="29">
        <v>0</v>
      </c>
      <c r="AC181" s="29">
        <v>0.3</v>
      </c>
      <c r="AD181" s="29">
        <v>0.7</v>
      </c>
      <c r="AE181" s="29">
        <v>0</v>
      </c>
      <c r="AF181" s="30"/>
      <c r="AG181" s="30"/>
      <c r="AH181" s="30"/>
      <c r="AI181" s="30"/>
      <c r="AJ181" s="31"/>
      <c r="AK181" s="32"/>
      <c r="AL181" s="32"/>
      <c r="AM181" s="32"/>
      <c r="AN181" s="32"/>
      <c r="AO181" s="32"/>
      <c r="AP181" s="68"/>
      <c r="AQ181" s="68"/>
      <c r="AR181" s="68"/>
      <c r="AS181" s="68"/>
      <c r="AT181" s="69"/>
      <c r="AU181" s="39"/>
      <c r="AV181" s="39"/>
      <c r="AW181" s="39"/>
      <c r="AX181" s="39"/>
      <c r="AY181" s="39"/>
      <c r="AZ181" s="42">
        <f t="shared" si="31"/>
        <v>0</v>
      </c>
      <c r="BA181" s="43">
        <f t="shared" si="32"/>
        <v>0</v>
      </c>
      <c r="BB181" s="44" t="str">
        <f t="shared" si="28"/>
        <v>SIN AVANCE</v>
      </c>
      <c r="BC181" s="46">
        <f t="shared" si="29"/>
        <v>-31</v>
      </c>
      <c r="BD181" s="45" t="str">
        <f t="shared" si="30"/>
        <v>VENCIDO</v>
      </c>
      <c r="BE181" s="75">
        <f>SUM(BA181:BA183)</f>
        <v>0</v>
      </c>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row>
    <row r="182" spans="1:131" customFormat="1" ht="76.5" customHeight="1" thickBot="1" x14ac:dyDescent="0.3">
      <c r="A182" s="27">
        <v>171</v>
      </c>
      <c r="B182" s="26" t="s">
        <v>879</v>
      </c>
      <c r="C182" s="26" t="s">
        <v>880</v>
      </c>
      <c r="D182" s="26" t="s">
        <v>881</v>
      </c>
      <c r="E182" s="26" t="s">
        <v>882</v>
      </c>
      <c r="F182" s="26" t="s">
        <v>883</v>
      </c>
      <c r="G182" s="26" t="s">
        <v>1027</v>
      </c>
      <c r="H182" s="26" t="s">
        <v>1028</v>
      </c>
      <c r="I182" s="35" t="s">
        <v>1029</v>
      </c>
      <c r="J182" s="26" t="s">
        <v>1030</v>
      </c>
      <c r="K182" s="26" t="s">
        <v>7</v>
      </c>
      <c r="L182" s="26" t="s">
        <v>7</v>
      </c>
      <c r="M182" s="26" t="s">
        <v>7</v>
      </c>
      <c r="N182" s="28">
        <v>45017</v>
      </c>
      <c r="O182" s="28">
        <v>45199</v>
      </c>
      <c r="P182" s="28" t="s">
        <v>981</v>
      </c>
      <c r="Q182" s="28" t="s">
        <v>982</v>
      </c>
      <c r="R182" s="28" t="s">
        <v>1031</v>
      </c>
      <c r="S182" s="28" t="s">
        <v>984</v>
      </c>
      <c r="T182" s="26" t="s">
        <v>1032</v>
      </c>
      <c r="U182" s="26" t="s">
        <v>182</v>
      </c>
      <c r="V182" s="26" t="s">
        <v>182</v>
      </c>
      <c r="W182" s="26" t="s">
        <v>182</v>
      </c>
      <c r="X182" s="26" t="s">
        <v>182</v>
      </c>
      <c r="Y182" s="26" t="s">
        <v>182</v>
      </c>
      <c r="Z182" s="29">
        <v>0.25</v>
      </c>
      <c r="AA182" s="29">
        <f t="shared" si="20"/>
        <v>0.25</v>
      </c>
      <c r="AB182" s="29">
        <v>0</v>
      </c>
      <c r="AC182" s="29">
        <v>0.5</v>
      </c>
      <c r="AD182" s="29">
        <v>0.5</v>
      </c>
      <c r="AE182" s="29">
        <v>0</v>
      </c>
      <c r="AF182" s="30"/>
      <c r="AG182" s="30"/>
      <c r="AH182" s="30"/>
      <c r="AI182" s="30"/>
      <c r="AJ182" s="31"/>
      <c r="AK182" s="32"/>
      <c r="AL182" s="32"/>
      <c r="AM182" s="32"/>
      <c r="AN182" s="32"/>
      <c r="AO182" s="32"/>
      <c r="AP182" s="68"/>
      <c r="AQ182" s="68"/>
      <c r="AR182" s="68"/>
      <c r="AS182" s="68"/>
      <c r="AT182" s="69"/>
      <c r="AU182" s="39"/>
      <c r="AV182" s="39"/>
      <c r="AW182" s="39"/>
      <c r="AX182" s="39"/>
      <c r="AY182" s="39"/>
      <c r="AZ182" s="42">
        <f t="shared" si="31"/>
        <v>0</v>
      </c>
      <c r="BA182" s="43">
        <f t="shared" si="32"/>
        <v>0</v>
      </c>
      <c r="BB182" s="44" t="str">
        <f t="shared" si="28"/>
        <v>SIN AVANCE</v>
      </c>
      <c r="BC182" s="46">
        <f t="shared" si="29"/>
        <v>-31</v>
      </c>
      <c r="BD182" s="45" t="str">
        <f t="shared" si="30"/>
        <v>VENCIDO</v>
      </c>
      <c r="BE182" s="75"/>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row>
    <row r="183" spans="1:131" customFormat="1" ht="76.5" customHeight="1" thickBot="1" x14ac:dyDescent="0.3">
      <c r="A183" s="27">
        <v>172</v>
      </c>
      <c r="B183" s="26" t="s">
        <v>879</v>
      </c>
      <c r="C183" s="26" t="s">
        <v>880</v>
      </c>
      <c r="D183" s="26" t="s">
        <v>881</v>
      </c>
      <c r="E183" s="26" t="s">
        <v>882</v>
      </c>
      <c r="F183" s="26" t="s">
        <v>883</v>
      </c>
      <c r="G183" s="26" t="s">
        <v>1033</v>
      </c>
      <c r="H183" s="26" t="s">
        <v>1034</v>
      </c>
      <c r="I183" s="35" t="s">
        <v>1035</v>
      </c>
      <c r="J183" s="26" t="s">
        <v>1036</v>
      </c>
      <c r="K183" s="26" t="s">
        <v>7</v>
      </c>
      <c r="L183" s="26" t="s">
        <v>7</v>
      </c>
      <c r="M183" s="26" t="s">
        <v>7</v>
      </c>
      <c r="N183" s="28">
        <v>45200</v>
      </c>
      <c r="O183" s="28">
        <v>45275</v>
      </c>
      <c r="P183" s="28" t="s">
        <v>981</v>
      </c>
      <c r="Q183" s="28" t="s">
        <v>982</v>
      </c>
      <c r="R183" s="28" t="s">
        <v>1031</v>
      </c>
      <c r="S183" s="28" t="s">
        <v>984</v>
      </c>
      <c r="T183" s="26" t="s">
        <v>1037</v>
      </c>
      <c r="U183" s="26" t="s">
        <v>182</v>
      </c>
      <c r="V183" s="26" t="s">
        <v>182</v>
      </c>
      <c r="W183" s="26" t="s">
        <v>182</v>
      </c>
      <c r="X183" s="26" t="s">
        <v>182</v>
      </c>
      <c r="Y183" s="26" t="s">
        <v>182</v>
      </c>
      <c r="Z183" s="29">
        <v>0.25</v>
      </c>
      <c r="AA183" s="29">
        <f>Z183*(AB183+AC183+AD183+AE183)</f>
        <v>0.25</v>
      </c>
      <c r="AB183" s="29">
        <v>0</v>
      </c>
      <c r="AC183" s="29">
        <v>0</v>
      </c>
      <c r="AD183" s="29">
        <v>0</v>
      </c>
      <c r="AE183" s="29">
        <v>1</v>
      </c>
      <c r="AF183" s="30"/>
      <c r="AG183" s="30"/>
      <c r="AH183" s="30"/>
      <c r="AI183" s="30"/>
      <c r="AJ183" s="31"/>
      <c r="AK183" s="32"/>
      <c r="AL183" s="32"/>
      <c r="AM183" s="32"/>
      <c r="AN183" s="32"/>
      <c r="AO183" s="32"/>
      <c r="AP183" s="68"/>
      <c r="AQ183" s="68"/>
      <c r="AR183" s="68"/>
      <c r="AS183" s="68"/>
      <c r="AT183" s="69"/>
      <c r="AU183" s="39"/>
      <c r="AV183" s="39"/>
      <c r="AW183" s="39"/>
      <c r="AX183" s="39"/>
      <c r="AY183" s="39"/>
      <c r="AZ183" s="42">
        <f t="shared" si="31"/>
        <v>0</v>
      </c>
      <c r="BA183" s="43">
        <f t="shared" si="32"/>
        <v>0</v>
      </c>
      <c r="BB183" s="44" t="str">
        <f t="shared" si="28"/>
        <v>SIN AVANCE</v>
      </c>
      <c r="BC183" s="46">
        <f t="shared" si="29"/>
        <v>45</v>
      </c>
      <c r="BD183" s="45" t="str">
        <f t="shared" si="30"/>
        <v>CON TIEMPO</v>
      </c>
      <c r="BE183" s="75"/>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row>
    <row r="184" spans="1:131" customFormat="1" ht="76.5" customHeight="1" thickBot="1" x14ac:dyDescent="0.3">
      <c r="A184" s="27">
        <v>173</v>
      </c>
      <c r="B184" s="26" t="s">
        <v>759</v>
      </c>
      <c r="C184" s="26" t="s">
        <v>760</v>
      </c>
      <c r="D184" s="26" t="s">
        <v>1038</v>
      </c>
      <c r="E184" s="26" t="s">
        <v>1039</v>
      </c>
      <c r="F184" s="26" t="s">
        <v>1040</v>
      </c>
      <c r="G184" s="26" t="s">
        <v>1041</v>
      </c>
      <c r="H184" s="26" t="s">
        <v>1042</v>
      </c>
      <c r="I184" s="35" t="s">
        <v>1043</v>
      </c>
      <c r="J184" s="26" t="s">
        <v>1044</v>
      </c>
      <c r="K184" s="26" t="s">
        <v>7</v>
      </c>
      <c r="L184" s="26" t="s">
        <v>7</v>
      </c>
      <c r="M184" s="26" t="s">
        <v>7</v>
      </c>
      <c r="N184" s="28">
        <v>45000</v>
      </c>
      <c r="O184" s="28">
        <v>45199</v>
      </c>
      <c r="P184" s="28" t="s">
        <v>981</v>
      </c>
      <c r="Q184" s="28" t="s">
        <v>982</v>
      </c>
      <c r="R184" s="28" t="s">
        <v>1031</v>
      </c>
      <c r="S184" s="28" t="s">
        <v>984</v>
      </c>
      <c r="T184" s="26" t="s">
        <v>1045</v>
      </c>
      <c r="U184" s="26" t="s">
        <v>182</v>
      </c>
      <c r="V184" s="26" t="s">
        <v>182</v>
      </c>
      <c r="W184" s="26" t="s">
        <v>182</v>
      </c>
      <c r="X184" s="26" t="s">
        <v>182</v>
      </c>
      <c r="Y184" s="26" t="s">
        <v>182</v>
      </c>
      <c r="Z184" s="29">
        <v>0.5</v>
      </c>
      <c r="AA184" s="29">
        <f t="shared" si="20"/>
        <v>0.5</v>
      </c>
      <c r="AB184" s="29">
        <v>0</v>
      </c>
      <c r="AC184" s="29">
        <v>0.5</v>
      </c>
      <c r="AD184" s="29">
        <v>0.5</v>
      </c>
      <c r="AE184" s="29">
        <v>0</v>
      </c>
      <c r="AF184" s="30"/>
      <c r="AG184" s="30"/>
      <c r="AH184" s="30"/>
      <c r="AI184" s="30"/>
      <c r="AJ184" s="31"/>
      <c r="AK184" s="32"/>
      <c r="AL184" s="32"/>
      <c r="AM184" s="32"/>
      <c r="AN184" s="32"/>
      <c r="AO184" s="32"/>
      <c r="AP184" s="68"/>
      <c r="AQ184" s="68"/>
      <c r="AR184" s="68"/>
      <c r="AS184" s="68"/>
      <c r="AT184" s="69"/>
      <c r="AU184" s="39"/>
      <c r="AV184" s="39"/>
      <c r="AW184" s="39"/>
      <c r="AX184" s="39"/>
      <c r="AY184" s="39"/>
      <c r="AZ184" s="42">
        <f t="shared" si="31"/>
        <v>0</v>
      </c>
      <c r="BA184" s="43">
        <f t="shared" si="32"/>
        <v>0</v>
      </c>
      <c r="BB184" s="44" t="str">
        <f t="shared" si="28"/>
        <v>SIN AVANCE</v>
      </c>
      <c r="BC184" s="46">
        <f t="shared" si="29"/>
        <v>-31</v>
      </c>
      <c r="BD184" s="45" t="str">
        <f t="shared" si="30"/>
        <v>VENCIDO</v>
      </c>
      <c r="BE184" s="75">
        <f>SUM(BA184:BA185)</f>
        <v>0</v>
      </c>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row>
    <row r="185" spans="1:131" customFormat="1" ht="76.5" customHeight="1" thickBot="1" x14ac:dyDescent="0.3">
      <c r="A185" s="27">
        <v>174</v>
      </c>
      <c r="B185" s="26" t="s">
        <v>759</v>
      </c>
      <c r="C185" s="26" t="s">
        <v>760</v>
      </c>
      <c r="D185" s="26" t="s">
        <v>1038</v>
      </c>
      <c r="E185" s="26" t="s">
        <v>1039</v>
      </c>
      <c r="F185" s="26" t="s">
        <v>1040</v>
      </c>
      <c r="G185" s="26" t="s">
        <v>1046</v>
      </c>
      <c r="H185" s="26" t="s">
        <v>1047</v>
      </c>
      <c r="I185" s="35" t="s">
        <v>1048</v>
      </c>
      <c r="J185" s="26" t="s">
        <v>1049</v>
      </c>
      <c r="K185" s="26" t="s">
        <v>7</v>
      </c>
      <c r="L185" s="26" t="s">
        <v>7</v>
      </c>
      <c r="M185" s="26" t="s">
        <v>7</v>
      </c>
      <c r="N185" s="28">
        <v>45017</v>
      </c>
      <c r="O185" s="28">
        <v>45199</v>
      </c>
      <c r="P185" s="28" t="s">
        <v>981</v>
      </c>
      <c r="Q185" s="28" t="s">
        <v>982</v>
      </c>
      <c r="R185" s="28" t="s">
        <v>1031</v>
      </c>
      <c r="S185" s="28" t="s">
        <v>984</v>
      </c>
      <c r="T185" s="26" t="s">
        <v>1032</v>
      </c>
      <c r="U185" s="26" t="s">
        <v>182</v>
      </c>
      <c r="V185" s="26" t="s">
        <v>182</v>
      </c>
      <c r="W185" s="26" t="s">
        <v>182</v>
      </c>
      <c r="X185" s="26" t="s">
        <v>182</v>
      </c>
      <c r="Y185" s="26" t="s">
        <v>182</v>
      </c>
      <c r="Z185" s="29">
        <v>0.5</v>
      </c>
      <c r="AA185" s="29">
        <f t="shared" si="20"/>
        <v>0.5</v>
      </c>
      <c r="AB185" s="29">
        <v>0</v>
      </c>
      <c r="AC185" s="29">
        <v>0.5</v>
      </c>
      <c r="AD185" s="29">
        <v>0.5</v>
      </c>
      <c r="AE185" s="29">
        <v>0</v>
      </c>
      <c r="AF185" s="30"/>
      <c r="AG185" s="30"/>
      <c r="AH185" s="30"/>
      <c r="AI185" s="30"/>
      <c r="AJ185" s="31"/>
      <c r="AK185" s="32"/>
      <c r="AL185" s="32"/>
      <c r="AM185" s="32"/>
      <c r="AN185" s="32"/>
      <c r="AO185" s="32"/>
      <c r="AP185" s="68"/>
      <c r="AQ185" s="68"/>
      <c r="AR185" s="68"/>
      <c r="AS185" s="68"/>
      <c r="AT185" s="69"/>
      <c r="AU185" s="39"/>
      <c r="AV185" s="39"/>
      <c r="AW185" s="39"/>
      <c r="AX185" s="39"/>
      <c r="AY185" s="39"/>
      <c r="AZ185" s="42">
        <f t="shared" si="31"/>
        <v>0</v>
      </c>
      <c r="BA185" s="43">
        <f t="shared" si="32"/>
        <v>0</v>
      </c>
      <c r="BB185" s="44" t="str">
        <f t="shared" si="28"/>
        <v>SIN AVANCE</v>
      </c>
      <c r="BC185" s="46">
        <f t="shared" si="29"/>
        <v>-31</v>
      </c>
      <c r="BD185" s="45" t="str">
        <f t="shared" si="30"/>
        <v>VENCIDO</v>
      </c>
      <c r="BE185" s="75"/>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row>
    <row r="186" spans="1:131" customFormat="1" ht="76.5" customHeight="1" thickBot="1" x14ac:dyDescent="0.3">
      <c r="A186" s="27">
        <v>175</v>
      </c>
      <c r="B186" s="26" t="s">
        <v>245</v>
      </c>
      <c r="C186" s="26" t="s">
        <v>246</v>
      </c>
      <c r="D186" s="26" t="s">
        <v>247</v>
      </c>
      <c r="E186" s="26" t="s">
        <v>248</v>
      </c>
      <c r="F186" s="26" t="s">
        <v>249</v>
      </c>
      <c r="G186" s="26" t="s">
        <v>1050</v>
      </c>
      <c r="H186" s="26" t="s">
        <v>1051</v>
      </c>
      <c r="I186" s="35" t="s">
        <v>1052</v>
      </c>
      <c r="J186" s="26" t="s">
        <v>1053</v>
      </c>
      <c r="K186" s="26" t="s">
        <v>7</v>
      </c>
      <c r="L186" s="26" t="s">
        <v>7</v>
      </c>
      <c r="M186" s="26" t="s">
        <v>7</v>
      </c>
      <c r="N186" s="28">
        <v>44986</v>
      </c>
      <c r="O186" s="28">
        <v>45291</v>
      </c>
      <c r="P186" s="28" t="s">
        <v>981</v>
      </c>
      <c r="Q186" s="28" t="s">
        <v>982</v>
      </c>
      <c r="R186" s="28" t="s">
        <v>1031</v>
      </c>
      <c r="S186" s="28" t="s">
        <v>984</v>
      </c>
      <c r="T186" s="26" t="s">
        <v>1031</v>
      </c>
      <c r="U186" s="26" t="s">
        <v>182</v>
      </c>
      <c r="V186" s="26" t="s">
        <v>182</v>
      </c>
      <c r="W186" s="26" t="s">
        <v>182</v>
      </c>
      <c r="X186" s="26" t="s">
        <v>182</v>
      </c>
      <c r="Y186" s="26" t="s">
        <v>182</v>
      </c>
      <c r="Z186" s="29">
        <v>1</v>
      </c>
      <c r="AA186" s="29">
        <f t="shared" si="20"/>
        <v>1</v>
      </c>
      <c r="AB186" s="29">
        <v>0.25</v>
      </c>
      <c r="AC186" s="29">
        <v>0.25</v>
      </c>
      <c r="AD186" s="29">
        <v>0.25</v>
      </c>
      <c r="AE186" s="29">
        <v>0.25</v>
      </c>
      <c r="AF186" s="30"/>
      <c r="AG186" s="30"/>
      <c r="AH186" s="30"/>
      <c r="AI186" s="30"/>
      <c r="AJ186" s="31"/>
      <c r="AK186" s="32"/>
      <c r="AL186" s="32"/>
      <c r="AM186" s="32"/>
      <c r="AN186" s="32"/>
      <c r="AO186" s="32"/>
      <c r="AP186" s="68"/>
      <c r="AQ186" s="68"/>
      <c r="AR186" s="68"/>
      <c r="AS186" s="68"/>
      <c r="AT186" s="69"/>
      <c r="AU186" s="39"/>
      <c r="AV186" s="39"/>
      <c r="AW186" s="39"/>
      <c r="AX186" s="39"/>
      <c r="AY186" s="39"/>
      <c r="AZ186" s="42">
        <f t="shared" si="31"/>
        <v>0</v>
      </c>
      <c r="BA186" s="43">
        <f t="shared" si="32"/>
        <v>0</v>
      </c>
      <c r="BB186" s="44" t="str">
        <f t="shared" si="28"/>
        <v>SIN AVANCE</v>
      </c>
      <c r="BC186" s="46">
        <f t="shared" si="29"/>
        <v>61</v>
      </c>
      <c r="BD186" s="45" t="str">
        <f t="shared" si="30"/>
        <v>CON TIEMPO</v>
      </c>
      <c r="BE186" s="43">
        <f>BA186</f>
        <v>0</v>
      </c>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row>
    <row r="187" spans="1:131" customFormat="1" ht="76.5" customHeight="1" thickBot="1" x14ac:dyDescent="0.3">
      <c r="A187" s="27">
        <v>176</v>
      </c>
      <c r="B187" s="26" t="s">
        <v>220</v>
      </c>
      <c r="C187" s="26" t="s">
        <v>221</v>
      </c>
      <c r="D187" s="26" t="s">
        <v>222</v>
      </c>
      <c r="E187" s="26" t="s">
        <v>223</v>
      </c>
      <c r="F187" s="26" t="s">
        <v>224</v>
      </c>
      <c r="G187" s="26" t="s">
        <v>1054</v>
      </c>
      <c r="H187" s="26" t="s">
        <v>226</v>
      </c>
      <c r="I187" s="35" t="s">
        <v>1055</v>
      </c>
      <c r="J187" s="26" t="s">
        <v>228</v>
      </c>
      <c r="K187" s="40" t="s">
        <v>7</v>
      </c>
      <c r="L187" s="27" t="s">
        <v>7</v>
      </c>
      <c r="M187" s="27" t="s">
        <v>7</v>
      </c>
      <c r="N187" s="28">
        <v>45047</v>
      </c>
      <c r="O187" s="28">
        <v>45291</v>
      </c>
      <c r="P187" s="28" t="s">
        <v>981</v>
      </c>
      <c r="Q187" s="28" t="s">
        <v>982</v>
      </c>
      <c r="R187" s="28" t="s">
        <v>1031</v>
      </c>
      <c r="S187" s="28" t="s">
        <v>984</v>
      </c>
      <c r="T187" s="26" t="s">
        <v>1056</v>
      </c>
      <c r="U187" s="26" t="s">
        <v>182</v>
      </c>
      <c r="V187" s="26" t="s">
        <v>182</v>
      </c>
      <c r="W187" s="26" t="s">
        <v>182</v>
      </c>
      <c r="X187" s="26" t="s">
        <v>182</v>
      </c>
      <c r="Y187" s="26" t="s">
        <v>182</v>
      </c>
      <c r="Z187" s="29">
        <v>1</v>
      </c>
      <c r="AA187" s="29">
        <f t="shared" si="20"/>
        <v>1</v>
      </c>
      <c r="AB187" s="29">
        <v>0</v>
      </c>
      <c r="AC187" s="29">
        <v>0.33</v>
      </c>
      <c r="AD187" s="29">
        <v>0.33</v>
      </c>
      <c r="AE187" s="29">
        <v>0.34</v>
      </c>
      <c r="AF187" s="30"/>
      <c r="AG187" s="30"/>
      <c r="AH187" s="30"/>
      <c r="AI187" s="30"/>
      <c r="AJ187" s="31"/>
      <c r="AK187" s="32"/>
      <c r="AL187" s="32"/>
      <c r="AM187" s="32"/>
      <c r="AN187" s="32"/>
      <c r="AO187" s="32"/>
      <c r="AP187" s="68"/>
      <c r="AQ187" s="68"/>
      <c r="AR187" s="68"/>
      <c r="AS187" s="68"/>
      <c r="AT187" s="69"/>
      <c r="AU187" s="39"/>
      <c r="AV187" s="39"/>
      <c r="AW187" s="39"/>
      <c r="AX187" s="39"/>
      <c r="AY187" s="39"/>
      <c r="AZ187" s="42">
        <f t="shared" si="31"/>
        <v>0</v>
      </c>
      <c r="BA187" s="43">
        <f t="shared" si="32"/>
        <v>0</v>
      </c>
      <c r="BB187" s="44" t="str">
        <f t="shared" si="28"/>
        <v>SIN AVANCE</v>
      </c>
      <c r="BC187" s="46">
        <f t="shared" si="29"/>
        <v>61</v>
      </c>
      <c r="BD187" s="45" t="str">
        <f t="shared" si="30"/>
        <v>CON TIEMPO</v>
      </c>
      <c r="BE187" s="43">
        <f>BA187</f>
        <v>0</v>
      </c>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row>
  </sheetData>
  <sheetProtection formatColumns="0" formatRows="0" autoFilter="0" pivotTables="0"/>
  <autoFilter ref="A12:EB187" xr:uid="{A76FA5F9-FDD3-4180-B749-12D9979F7456}"/>
  <mergeCells count="67">
    <mergeCell ref="BE110:BE115"/>
    <mergeCell ref="BE89:BE91"/>
    <mergeCell ref="BE94:BE100"/>
    <mergeCell ref="BE103:BE107"/>
    <mergeCell ref="BE128:BE132"/>
    <mergeCell ref="BE184:BE185"/>
    <mergeCell ref="BD1:BE1"/>
    <mergeCell ref="BD2:BE2"/>
    <mergeCell ref="BD3:BE3"/>
    <mergeCell ref="BD4:BE4"/>
    <mergeCell ref="BE157:BE158"/>
    <mergeCell ref="BE161:BE163"/>
    <mergeCell ref="BE164:BE166"/>
    <mergeCell ref="BE167:BE169"/>
    <mergeCell ref="BE170:BE172"/>
    <mergeCell ref="BE176:BE177"/>
    <mergeCell ref="BE179:BE180"/>
    <mergeCell ref="BE181:BE183"/>
    <mergeCell ref="BE32:BE52"/>
    <mergeCell ref="BE54:BE59"/>
    <mergeCell ref="BE62:BE65"/>
    <mergeCell ref="BE152:BE153"/>
    <mergeCell ref="A9:F9"/>
    <mergeCell ref="A8:AE8"/>
    <mergeCell ref="U10:Y11"/>
    <mergeCell ref="Z11:AA11"/>
    <mergeCell ref="Z10:AE10"/>
    <mergeCell ref="G9:AE9"/>
    <mergeCell ref="AF8:BE8"/>
    <mergeCell ref="AP9:AT9"/>
    <mergeCell ref="AF9:AJ9"/>
    <mergeCell ref="AK9:AO9"/>
    <mergeCell ref="BE67:BE76"/>
    <mergeCell ref="AZ9:AZ12"/>
    <mergeCell ref="BA9:BA12"/>
    <mergeCell ref="BE142:BE145"/>
    <mergeCell ref="BE147:BE148"/>
    <mergeCell ref="AU9:AY9"/>
    <mergeCell ref="A1:B4"/>
    <mergeCell ref="C1:BB2"/>
    <mergeCell ref="C3:BB4"/>
    <mergeCell ref="AF10:AF12"/>
    <mergeCell ref="AG10:AG12"/>
    <mergeCell ref="AH10:AH12"/>
    <mergeCell ref="AO10:AO12"/>
    <mergeCell ref="AI10:AI12"/>
    <mergeCell ref="AJ10:AJ12"/>
    <mergeCell ref="AL10:AL12"/>
    <mergeCell ref="AM10:AM12"/>
    <mergeCell ref="AN10:AN12"/>
    <mergeCell ref="AK10:AK12"/>
    <mergeCell ref="BE154:BE155"/>
    <mergeCell ref="BE149:BE151"/>
    <mergeCell ref="BB9:BB12"/>
    <mergeCell ref="BC9:BC12"/>
    <mergeCell ref="BD9:BD12"/>
    <mergeCell ref="BE9:BE12"/>
    <mergeCell ref="BE117:BE120"/>
    <mergeCell ref="BE139:BE140"/>
    <mergeCell ref="BE136:BE138"/>
    <mergeCell ref="BE121:BE124"/>
    <mergeCell ref="BE78:BE81"/>
    <mergeCell ref="BE126:BE127"/>
    <mergeCell ref="BE83:BE88"/>
    <mergeCell ref="BE29:BE30"/>
    <mergeCell ref="BE13:BE14"/>
    <mergeCell ref="BE15:BE19"/>
  </mergeCells>
  <phoneticPr fontId="7" type="noConversion"/>
  <conditionalFormatting sqref="BB13:BB187">
    <cfRule type="containsText" dxfId="19" priority="18" operator="containsText" text="CUMPLIMIENTO TOTAL">
      <formula>NOT(ISERROR(SEARCH("CUMPLIMIENTO TOTAL",BB13)))</formula>
    </cfRule>
    <cfRule type="containsText" dxfId="18" priority="19" operator="containsText" text="AVANCE SIGNIFICATIVO">
      <formula>NOT(ISERROR(SEARCH("AVANCE SIGNIFICATIVO",BB13)))</formula>
    </cfRule>
    <cfRule type="containsText" dxfId="17" priority="20" operator="containsText" text="AVANCE PARCIAL">
      <formula>NOT(ISERROR(SEARCH("AVANCE PARCIAL",BB13)))</formula>
    </cfRule>
    <cfRule type="containsText" dxfId="16" priority="21" operator="containsText" text="AVANCE MINIMO">
      <formula>NOT(ISERROR(SEARCH("AVANCE MINIMO",BB13)))</formula>
    </cfRule>
    <cfRule type="containsText" dxfId="15" priority="22" operator="containsText" text="SIN AVANCE">
      <formula>NOT(ISERROR(SEARCH("SIN AVANCE",BB13)))</formula>
    </cfRule>
  </conditionalFormatting>
  <conditionalFormatting sqref="BC13:BD187">
    <cfRule type="containsText" dxfId="14" priority="1" operator="containsText" text="NO APLICA ACCION FINALIZADA">
      <formula>NOT(ISERROR(SEARCH("NO APLICA ACCION FINALIZADA",BC13)))</formula>
    </cfRule>
  </conditionalFormatting>
  <conditionalFormatting sqref="BD13:BD187">
    <cfRule type="containsText" dxfId="13" priority="10" operator="containsText" text="CON TIEMPO">
      <formula>NOT(ISERROR(SEARCH("CON TIEMPO",BD13)))</formula>
    </cfRule>
    <cfRule type="containsText" dxfId="12" priority="11" operator="containsText" text="POR VENCER">
      <formula>NOT(ISERROR(SEARCH("POR VENCER",BD13)))</formula>
    </cfRule>
    <cfRule type="containsText" dxfId="11" priority="12" operator="containsText" text="VENCIDO">
      <formula>NOT(ISERROR(SEARCH("VENCIDO",BD13)))</formula>
    </cfRule>
    <cfRule type="containsText" dxfId="10" priority="13" operator="containsText" text="NO APLICA ACCION CERRADA">
      <formula>NOT(ISERROR(SEARCH("NO APLICA ACCION CERRADA",BD13)))</formula>
    </cfRule>
  </conditionalFormatting>
  <pageMargins left="0.7" right="0.7" top="0.75" bottom="0.75" header="0.3" footer="0.3"/>
  <pageSetup paperSize="9" scale="10" fitToHeight="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8B8B-D0F2-4381-8ABB-D70CEA536F8E}">
  <dimension ref="A1:BD141"/>
  <sheetViews>
    <sheetView tabSelected="1" topLeftCell="A28" zoomScale="60" zoomScaleNormal="60" workbookViewId="0">
      <selection activeCell="G29" sqref="G29"/>
    </sheetView>
  </sheetViews>
  <sheetFormatPr baseColWidth="10" defaultColWidth="9.140625" defaultRowHeight="15" x14ac:dyDescent="0.25"/>
  <cols>
    <col min="1" max="1" width="9.140625" style="2"/>
    <col min="2" max="2" width="41.5703125" style="2" customWidth="1"/>
    <col min="3" max="3" width="22.7109375" style="2" customWidth="1"/>
    <col min="4" max="4" width="62.7109375" style="2" customWidth="1"/>
    <col min="5" max="5" width="28.28515625" style="4" customWidth="1"/>
    <col min="6" max="6" width="35.28515625" style="2" customWidth="1"/>
    <col min="7" max="7" width="53.7109375" style="2" customWidth="1"/>
    <col min="8" max="8" width="42.5703125" style="2" customWidth="1"/>
    <col min="9" max="9" width="34.7109375" style="2" customWidth="1"/>
    <col min="10" max="10" width="39.5703125" style="2" customWidth="1"/>
    <col min="11" max="11" width="40.42578125" style="7" customWidth="1"/>
    <col min="12" max="12" width="42" style="2" customWidth="1"/>
    <col min="13" max="13" width="16.7109375" style="2" customWidth="1"/>
    <col min="14" max="14" width="20.140625" style="2" customWidth="1"/>
    <col min="15" max="15" width="37.5703125" style="2" customWidth="1"/>
    <col min="16" max="16" width="11.42578125" style="2" customWidth="1"/>
    <col min="17" max="17" width="39.140625" style="2" customWidth="1"/>
    <col min="18" max="18" width="11.42578125" style="2" customWidth="1"/>
    <col min="19" max="19" width="32" style="2" customWidth="1"/>
    <col min="20" max="24" width="11.42578125" style="2" customWidth="1"/>
    <col min="25" max="25" width="24.28515625" style="4" customWidth="1"/>
    <col min="26" max="30" width="11.42578125" style="2" customWidth="1"/>
    <col min="31" max="31" width="21.85546875" style="2" customWidth="1"/>
    <col min="32" max="45" width="34.7109375" style="2" customWidth="1"/>
    <col min="46" max="50" width="34.7109375" style="2" hidden="1" customWidth="1"/>
    <col min="51" max="55" width="24.28515625" style="2" customWidth="1"/>
    <col min="56" max="56" width="48.42578125" style="2" customWidth="1"/>
    <col min="57" max="16384" width="9.140625" style="2"/>
  </cols>
  <sheetData>
    <row r="1" spans="1:56" ht="47.25" customHeight="1" x14ac:dyDescent="0.25">
      <c r="A1" s="127"/>
      <c r="B1" s="127"/>
      <c r="C1" s="128"/>
      <c r="D1" s="84" t="s">
        <v>105</v>
      </c>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6"/>
      <c r="BB1" s="1" t="s">
        <v>106</v>
      </c>
      <c r="BC1" s="114" t="s">
        <v>107</v>
      </c>
      <c r="BD1" s="115"/>
    </row>
    <row r="2" spans="1:56" ht="36" customHeight="1" x14ac:dyDescent="0.25">
      <c r="A2" s="127"/>
      <c r="B2" s="127"/>
      <c r="C2" s="128"/>
      <c r="D2" s="87"/>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9"/>
      <c r="BB2" s="1" t="s">
        <v>108</v>
      </c>
      <c r="BC2" s="116" t="s">
        <v>109</v>
      </c>
      <c r="BD2" s="117"/>
    </row>
    <row r="3" spans="1:56" ht="45" customHeight="1" x14ac:dyDescent="0.25">
      <c r="A3" s="127"/>
      <c r="B3" s="127"/>
      <c r="C3" s="128"/>
      <c r="D3" s="90" t="s">
        <v>110</v>
      </c>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2"/>
      <c r="BB3" s="1" t="s">
        <v>111</v>
      </c>
      <c r="BC3" s="114" t="s">
        <v>112</v>
      </c>
      <c r="BD3" s="115"/>
    </row>
    <row r="4" spans="1:56" ht="45" customHeight="1" x14ac:dyDescent="0.25">
      <c r="A4" s="127"/>
      <c r="B4" s="127"/>
      <c r="C4" s="128"/>
      <c r="D4" s="93"/>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5"/>
      <c r="BB4" s="3" t="s">
        <v>113</v>
      </c>
      <c r="BC4" s="118"/>
      <c r="BD4" s="119"/>
    </row>
    <row r="5" spans="1:56" ht="45" customHeight="1" x14ac:dyDescent="0.25"/>
    <row r="6" spans="1:56" ht="45" customHeight="1" x14ac:dyDescent="0.25"/>
    <row r="7" spans="1:56" ht="48.75" customHeight="1" thickBot="1" x14ac:dyDescent="0.3"/>
    <row r="8" spans="1:56" ht="51" customHeight="1" thickBot="1" x14ac:dyDescent="0.3">
      <c r="B8" s="19" t="s">
        <v>114</v>
      </c>
      <c r="C8" s="20">
        <v>45230</v>
      </c>
      <c r="D8" s="21" t="s">
        <v>115</v>
      </c>
      <c r="E8" s="22">
        <v>2023</v>
      </c>
      <c r="F8" s="21" t="s">
        <v>116</v>
      </c>
      <c r="G8" s="22" t="s">
        <v>1594</v>
      </c>
      <c r="H8" s="23" t="s">
        <v>117</v>
      </c>
      <c r="I8" s="22" t="s">
        <v>1057</v>
      </c>
      <c r="K8" s="2"/>
    </row>
    <row r="9" spans="1:56" ht="85.5" customHeight="1" thickBot="1" x14ac:dyDescent="0.3"/>
    <row r="10" spans="1:56" ht="57.75" customHeight="1" thickBot="1" x14ac:dyDescent="0.3">
      <c r="A10" s="125" t="s">
        <v>1058</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12" t="s">
        <v>119</v>
      </c>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row>
    <row r="11" spans="1:56" ht="44.25" customHeight="1" thickBot="1" x14ac:dyDescent="0.3">
      <c r="A11" s="125"/>
      <c r="B11" s="126"/>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2" t="s">
        <v>122</v>
      </c>
      <c r="AF11" s="123"/>
      <c r="AG11" s="123"/>
      <c r="AH11" s="123"/>
      <c r="AI11" s="123"/>
      <c r="AJ11" s="123" t="s">
        <v>123</v>
      </c>
      <c r="AK11" s="123"/>
      <c r="AL11" s="123"/>
      <c r="AM11" s="123"/>
      <c r="AN11" s="123"/>
      <c r="AO11" s="77" t="s">
        <v>124</v>
      </c>
      <c r="AP11" s="77"/>
      <c r="AQ11" s="77"/>
      <c r="AR11" s="77"/>
      <c r="AS11" s="77"/>
      <c r="AT11" s="77" t="s">
        <v>125</v>
      </c>
      <c r="AU11" s="77"/>
      <c r="AV11" s="77"/>
      <c r="AW11" s="77"/>
      <c r="AX11" s="77"/>
      <c r="AY11" s="123" t="s">
        <v>126</v>
      </c>
      <c r="AZ11" s="121" t="s">
        <v>127</v>
      </c>
      <c r="BA11" s="121" t="s">
        <v>128</v>
      </c>
      <c r="BB11" s="121" t="s">
        <v>129</v>
      </c>
      <c r="BC11" s="121" t="s">
        <v>130</v>
      </c>
      <c r="BD11" s="121" t="s">
        <v>131</v>
      </c>
    </row>
    <row r="12" spans="1:56" ht="18" customHeight="1" thickBot="1" x14ac:dyDescent="0.3">
      <c r="A12" s="110" t="s">
        <v>0</v>
      </c>
      <c r="B12" s="58"/>
      <c r="C12" s="58"/>
      <c r="D12" s="58"/>
      <c r="E12" s="58"/>
      <c r="F12" s="58"/>
      <c r="G12" s="58"/>
      <c r="H12" s="58"/>
      <c r="I12" s="58"/>
      <c r="J12" s="58"/>
      <c r="K12" s="58"/>
      <c r="L12" s="58"/>
      <c r="M12" s="58"/>
      <c r="N12" s="58"/>
      <c r="O12" s="58"/>
      <c r="P12" s="58"/>
      <c r="Q12" s="58"/>
      <c r="R12" s="58"/>
      <c r="S12" s="58"/>
      <c r="T12" s="120" t="s">
        <v>132</v>
      </c>
      <c r="U12" s="120"/>
      <c r="V12" s="120"/>
      <c r="W12" s="120"/>
      <c r="X12" s="120"/>
      <c r="Y12" s="124" t="s">
        <v>133</v>
      </c>
      <c r="Z12" s="124"/>
      <c r="AA12" s="124"/>
      <c r="AB12" s="124"/>
      <c r="AC12" s="124"/>
      <c r="AD12" s="124"/>
      <c r="AE12" s="50"/>
      <c r="AF12" s="50"/>
      <c r="AG12" s="50"/>
      <c r="AH12" s="50"/>
      <c r="AI12" s="50"/>
      <c r="AJ12" s="50"/>
      <c r="AK12" s="50"/>
      <c r="AL12" s="50"/>
      <c r="AM12" s="50"/>
      <c r="AN12" s="50"/>
      <c r="AO12" s="24"/>
      <c r="AP12" s="24"/>
      <c r="AQ12" s="24"/>
      <c r="AR12" s="24"/>
      <c r="AS12" s="24"/>
      <c r="AT12" s="24"/>
      <c r="AU12" s="24"/>
      <c r="AV12" s="24"/>
      <c r="AW12" s="24"/>
      <c r="AX12" s="24"/>
      <c r="AY12" s="123"/>
      <c r="AZ12" s="121"/>
      <c r="BA12" s="121"/>
      <c r="BB12" s="121"/>
      <c r="BC12" s="121"/>
      <c r="BD12" s="121"/>
    </row>
    <row r="13" spans="1:56" ht="41.25" customHeight="1" x14ac:dyDescent="0.25">
      <c r="A13" s="110"/>
      <c r="B13" s="60"/>
      <c r="C13" s="60"/>
      <c r="D13" s="60"/>
      <c r="E13" s="60"/>
      <c r="F13" s="60"/>
      <c r="G13" s="60"/>
      <c r="H13" s="60"/>
      <c r="I13" s="60"/>
      <c r="J13" s="60"/>
      <c r="K13" s="60"/>
      <c r="L13" s="60"/>
      <c r="M13" s="60"/>
      <c r="N13" s="60"/>
      <c r="O13" s="60"/>
      <c r="P13" s="60"/>
      <c r="Q13" s="60"/>
      <c r="R13" s="60"/>
      <c r="S13" s="60"/>
      <c r="T13" s="120"/>
      <c r="U13" s="120"/>
      <c r="V13" s="120"/>
      <c r="W13" s="120"/>
      <c r="X13" s="120"/>
      <c r="Y13" s="120" t="s">
        <v>139</v>
      </c>
      <c r="Z13" s="120"/>
      <c r="AA13" s="61" t="s">
        <v>140</v>
      </c>
      <c r="AB13" s="61" t="s">
        <v>141</v>
      </c>
      <c r="AC13" s="61" t="s">
        <v>142</v>
      </c>
      <c r="AD13" s="61" t="s">
        <v>143</v>
      </c>
      <c r="AE13" s="54"/>
      <c r="AF13" s="54"/>
      <c r="AG13" s="54"/>
      <c r="AH13" s="54"/>
      <c r="AI13" s="54"/>
      <c r="AJ13" s="54"/>
      <c r="AK13" s="54"/>
      <c r="AL13" s="54"/>
      <c r="AM13" s="54"/>
      <c r="AN13" s="54"/>
      <c r="AO13" s="25"/>
      <c r="AP13" s="25"/>
      <c r="AQ13" s="25"/>
      <c r="AR13" s="25"/>
      <c r="AS13" s="25"/>
      <c r="AT13" s="25"/>
      <c r="AU13" s="25"/>
      <c r="AV13" s="25"/>
      <c r="AW13" s="25"/>
      <c r="AX13" s="25"/>
      <c r="AY13" s="123"/>
      <c r="AZ13" s="121"/>
      <c r="BA13" s="121"/>
      <c r="BB13" s="121"/>
      <c r="BC13" s="121"/>
      <c r="BD13" s="121"/>
    </row>
    <row r="14" spans="1:56" ht="81" customHeight="1" thickBot="1" x14ac:dyDescent="0.3">
      <c r="A14" s="110"/>
      <c r="B14" s="62" t="s">
        <v>1059</v>
      </c>
      <c r="C14" s="62" t="s">
        <v>1060</v>
      </c>
      <c r="D14" s="62" t="s">
        <v>1061</v>
      </c>
      <c r="E14" s="62" t="s">
        <v>149</v>
      </c>
      <c r="F14" s="62" t="s">
        <v>1062</v>
      </c>
      <c r="G14" s="62" t="s">
        <v>1063</v>
      </c>
      <c r="H14" s="62" t="s">
        <v>151</v>
      </c>
      <c r="I14" s="62" t="s">
        <v>152</v>
      </c>
      <c r="J14" s="62" t="s">
        <v>153</v>
      </c>
      <c r="K14" s="62" t="s">
        <v>154</v>
      </c>
      <c r="L14" s="62" t="s">
        <v>155</v>
      </c>
      <c r="M14" s="62" t="s">
        <v>156</v>
      </c>
      <c r="N14" s="62" t="s">
        <v>157</v>
      </c>
      <c r="O14" s="62" t="s">
        <v>4</v>
      </c>
      <c r="P14" s="62" t="s">
        <v>158</v>
      </c>
      <c r="Q14" s="62" t="s">
        <v>159</v>
      </c>
      <c r="R14" s="62" t="s">
        <v>160</v>
      </c>
      <c r="S14" s="62" t="s">
        <v>161</v>
      </c>
      <c r="T14" s="61" t="s">
        <v>162</v>
      </c>
      <c r="U14" s="61" t="s">
        <v>163</v>
      </c>
      <c r="V14" s="61" t="s">
        <v>164</v>
      </c>
      <c r="W14" s="61" t="s">
        <v>165</v>
      </c>
      <c r="X14" s="61" t="s">
        <v>166</v>
      </c>
      <c r="Y14" s="59" t="s">
        <v>167</v>
      </c>
      <c r="Z14" s="59" t="s">
        <v>168</v>
      </c>
      <c r="AA14" s="59" t="s">
        <v>169</v>
      </c>
      <c r="AB14" s="59" t="s">
        <v>169</v>
      </c>
      <c r="AC14" s="59" t="s">
        <v>169</v>
      </c>
      <c r="AD14" s="59" t="s">
        <v>169</v>
      </c>
      <c r="AE14" s="54" t="s">
        <v>134</v>
      </c>
      <c r="AF14" s="54" t="s">
        <v>135</v>
      </c>
      <c r="AG14" s="54" t="s">
        <v>136</v>
      </c>
      <c r="AH14" s="54" t="s">
        <v>137</v>
      </c>
      <c r="AI14" s="54" t="s">
        <v>138</v>
      </c>
      <c r="AJ14" s="54" t="s">
        <v>134</v>
      </c>
      <c r="AK14" s="54" t="s">
        <v>135</v>
      </c>
      <c r="AL14" s="54" t="s">
        <v>136</v>
      </c>
      <c r="AM14" s="54" t="s">
        <v>137</v>
      </c>
      <c r="AN14" s="54" t="s">
        <v>138</v>
      </c>
      <c r="AO14" s="25" t="s">
        <v>134</v>
      </c>
      <c r="AP14" s="25" t="s">
        <v>135</v>
      </c>
      <c r="AQ14" s="25" t="s">
        <v>136</v>
      </c>
      <c r="AR14" s="25" t="s">
        <v>137</v>
      </c>
      <c r="AS14" s="25" t="s">
        <v>138</v>
      </c>
      <c r="AT14" s="25" t="s">
        <v>134</v>
      </c>
      <c r="AU14" s="25" t="s">
        <v>135</v>
      </c>
      <c r="AV14" s="25" t="s">
        <v>136</v>
      </c>
      <c r="AW14" s="25" t="s">
        <v>137</v>
      </c>
      <c r="AX14" s="25" t="s">
        <v>138</v>
      </c>
      <c r="AY14" s="123"/>
      <c r="AZ14" s="121"/>
      <c r="BA14" s="121"/>
      <c r="BB14" s="121"/>
      <c r="BC14" s="121"/>
      <c r="BD14" s="121"/>
    </row>
    <row r="15" spans="1:56" ht="253.5" customHeight="1" thickBot="1" x14ac:dyDescent="0.3">
      <c r="A15" s="27">
        <v>1</v>
      </c>
      <c r="B15" s="26" t="s">
        <v>706</v>
      </c>
      <c r="C15" s="26" t="s">
        <v>1064</v>
      </c>
      <c r="D15" s="26" t="s">
        <v>1065</v>
      </c>
      <c r="E15" s="26" t="s">
        <v>705</v>
      </c>
      <c r="F15" s="26" t="s">
        <v>1066</v>
      </c>
      <c r="G15" s="26" t="s">
        <v>1067</v>
      </c>
      <c r="H15" s="26" t="s">
        <v>1068</v>
      </c>
      <c r="I15" s="26" t="s">
        <v>1069</v>
      </c>
      <c r="J15" s="26" t="s">
        <v>1070</v>
      </c>
      <c r="K15" s="26" t="s">
        <v>7</v>
      </c>
      <c r="L15" s="26" t="s">
        <v>7</v>
      </c>
      <c r="M15" s="28">
        <v>44958</v>
      </c>
      <c r="N15" s="28">
        <v>45291</v>
      </c>
      <c r="O15" s="28" t="s">
        <v>40</v>
      </c>
      <c r="P15" s="28" t="s">
        <v>698</v>
      </c>
      <c r="Q15" s="28" t="s">
        <v>238</v>
      </c>
      <c r="R15" s="28" t="s">
        <v>239</v>
      </c>
      <c r="S15" s="28" t="s">
        <v>7</v>
      </c>
      <c r="T15" s="26" t="s">
        <v>182</v>
      </c>
      <c r="U15" s="26" t="s">
        <v>182</v>
      </c>
      <c r="V15" s="26" t="s">
        <v>182</v>
      </c>
      <c r="W15" s="26" t="s">
        <v>182</v>
      </c>
      <c r="X15" s="26" t="s">
        <v>182</v>
      </c>
      <c r="Y15" s="26">
        <v>0.17</v>
      </c>
      <c r="Z15" s="29">
        <f>(AA15+AB15+AC15+AD15)*Y15</f>
        <v>0.17</v>
      </c>
      <c r="AA15" s="29">
        <v>0.25</v>
      </c>
      <c r="AB15" s="29">
        <v>0.25</v>
      </c>
      <c r="AC15" s="29">
        <v>0.25</v>
      </c>
      <c r="AD15" s="29">
        <v>0.25</v>
      </c>
      <c r="AE15" s="29"/>
      <c r="AF15" s="30"/>
      <c r="AG15" s="30"/>
      <c r="AH15" s="30"/>
      <c r="AI15" s="47"/>
      <c r="AJ15" s="48"/>
      <c r="AK15" s="48"/>
      <c r="AL15" s="48"/>
      <c r="AM15" s="48"/>
      <c r="AN15" s="31"/>
      <c r="AO15" s="67"/>
      <c r="AP15" s="67"/>
      <c r="AQ15" s="67"/>
      <c r="AR15" s="67"/>
      <c r="AS15" s="31"/>
      <c r="AT15" s="34"/>
      <c r="AU15" s="33"/>
      <c r="AV15" s="33"/>
      <c r="AW15" s="33"/>
      <c r="AX15" s="33"/>
      <c r="AY15" s="43">
        <f>(AI15+AN15+AS15+AX15)*Y15</f>
        <v>0</v>
      </c>
      <c r="AZ15" s="43">
        <f t="shared" ref="AZ15:AZ71" si="0">AI15+AN15+AS15+AX15</f>
        <v>0</v>
      </c>
      <c r="BA15" s="44" t="str">
        <f>IF(AZ15&lt;=0%,"SIN AVANCE",IF(AZ15&lt;33%,"AVANCE MINIMO",IF(AZ15&lt;66%,"AVANCE PARCIAL",IF(AZ15&lt;=99.9%,"AVANCE SIGNIFICATIVO",IF(AZ15=100%,"CUMPLIMIENTO TOTAL","ERROR")))))</f>
        <v>SIN AVANCE</v>
      </c>
      <c r="BB15" s="46">
        <f>(IF(BA15="CUMPLIMIENTO TOTAL","NO APLICA ACTIVIDAD FINALIZADA",N15-$C$8))</f>
        <v>61</v>
      </c>
      <c r="BC15" s="45" t="str">
        <f>(IF(BA15="CUMPLIMIENTO TOTAL","NO APLICA ACTIVIDAD FINALIZADA",IF(BB15&lt;=0,"VENCIDO",IF(BB15&lt;=10,"POR VENCER","CON TIEMPO"))))</f>
        <v>CON TIEMPO</v>
      </c>
      <c r="BD15" s="75">
        <f>SUM(AY15:AY20)</f>
        <v>0</v>
      </c>
    </row>
    <row r="16" spans="1:56" ht="253.5" customHeight="1" thickBot="1" x14ac:dyDescent="0.3">
      <c r="A16" s="27">
        <v>2</v>
      </c>
      <c r="B16" s="26" t="s">
        <v>706</v>
      </c>
      <c r="C16" s="26" t="s">
        <v>1071</v>
      </c>
      <c r="D16" s="26" t="s">
        <v>1072</v>
      </c>
      <c r="E16" s="26" t="s">
        <v>705</v>
      </c>
      <c r="F16" s="26" t="s">
        <v>1073</v>
      </c>
      <c r="G16" s="26" t="s">
        <v>1074</v>
      </c>
      <c r="H16" s="26" t="s">
        <v>1068</v>
      </c>
      <c r="I16" s="26" t="s">
        <v>1069</v>
      </c>
      <c r="J16" s="26" t="s">
        <v>1070</v>
      </c>
      <c r="K16" s="26" t="s">
        <v>7</v>
      </c>
      <c r="L16" s="26" t="s">
        <v>7</v>
      </c>
      <c r="M16" s="28">
        <v>44958</v>
      </c>
      <c r="N16" s="28">
        <v>45291</v>
      </c>
      <c r="O16" s="28" t="s">
        <v>40</v>
      </c>
      <c r="P16" s="28" t="s">
        <v>698</v>
      </c>
      <c r="Q16" s="28" t="s">
        <v>238</v>
      </c>
      <c r="R16" s="28" t="s">
        <v>239</v>
      </c>
      <c r="S16" s="28" t="s">
        <v>7</v>
      </c>
      <c r="T16" s="26" t="s">
        <v>182</v>
      </c>
      <c r="U16" s="26" t="s">
        <v>182</v>
      </c>
      <c r="V16" s="26" t="s">
        <v>182</v>
      </c>
      <c r="W16" s="26" t="s">
        <v>182</v>
      </c>
      <c r="X16" s="26" t="s">
        <v>182</v>
      </c>
      <c r="Y16" s="26">
        <v>0.17</v>
      </c>
      <c r="Z16" s="29">
        <f t="shared" ref="Z16:Z72" si="1">(AA16+AB16+AC16+AD16)*Y16</f>
        <v>0.17</v>
      </c>
      <c r="AA16" s="29">
        <v>0</v>
      </c>
      <c r="AB16" s="29">
        <v>0.33</v>
      </c>
      <c r="AC16" s="29">
        <v>0.33</v>
      </c>
      <c r="AD16" s="29">
        <v>0.34</v>
      </c>
      <c r="AE16" s="29"/>
      <c r="AF16" s="30"/>
      <c r="AG16" s="30"/>
      <c r="AH16" s="30"/>
      <c r="AI16" s="47"/>
      <c r="AJ16" s="48"/>
      <c r="AK16" s="48"/>
      <c r="AL16" s="48"/>
      <c r="AM16" s="48"/>
      <c r="AN16" s="31"/>
      <c r="AO16" s="67"/>
      <c r="AP16" s="67"/>
      <c r="AQ16" s="67"/>
      <c r="AR16" s="67"/>
      <c r="AS16" s="31"/>
      <c r="AT16" s="34"/>
      <c r="AU16" s="33"/>
      <c r="AV16" s="33"/>
      <c r="AW16" s="33"/>
      <c r="AX16" s="33"/>
      <c r="AY16" s="43">
        <f t="shared" ref="AY16:AY72" si="2">(AI16+AN16+AS16+AX16)*Y16</f>
        <v>0</v>
      </c>
      <c r="AZ16" s="43">
        <f t="shared" si="0"/>
        <v>0</v>
      </c>
      <c r="BA16" s="44" t="str">
        <f t="shared" ref="BA16:BA77" si="3">IF(AZ16&lt;=0%,"SIN AVANCE",IF(AZ16&lt;33%,"AVANCE MINIMO",IF(AZ16&lt;66%,"AVANCE PARCIAL",IF(AZ16&lt;=99.9%,"AVANCE SIGNIFICATIVO",IF(AZ16=100%,"CUMPLIMIENTO TOTAL","ERROR")))))</f>
        <v>SIN AVANCE</v>
      </c>
      <c r="BB16" s="46">
        <f t="shared" ref="BB16:BB77" si="4">(IF(BA16="CUMPLIMIENTO TOTAL","NO APLICA ACTIVIDAD FINALIZADA",N16-$C$8))</f>
        <v>61</v>
      </c>
      <c r="BC16" s="45" t="str">
        <f t="shared" ref="BC16:BC77" si="5">(IF(BA16="CUMPLIMIENTO TOTAL","NO APLICA ACTIVIDAD FINALIZADA",IF(BB16&lt;=0,"VENCIDO",IF(BB16&lt;=10,"POR VENCER","CON TIEMPO"))))</f>
        <v>CON TIEMPO</v>
      </c>
      <c r="BD16" s="75"/>
    </row>
    <row r="17" spans="1:56" ht="253.5" customHeight="1" thickBot="1" x14ac:dyDescent="0.3">
      <c r="A17" s="27">
        <v>3</v>
      </c>
      <c r="B17" s="26" t="s">
        <v>706</v>
      </c>
      <c r="C17" s="26" t="s">
        <v>1071</v>
      </c>
      <c r="D17" s="26" t="s">
        <v>1075</v>
      </c>
      <c r="E17" s="26" t="s">
        <v>705</v>
      </c>
      <c r="F17" s="26" t="s">
        <v>1076</v>
      </c>
      <c r="G17" s="26" t="s">
        <v>1077</v>
      </c>
      <c r="H17" s="26" t="s">
        <v>1068</v>
      </c>
      <c r="I17" s="26" t="s">
        <v>1069</v>
      </c>
      <c r="J17" s="26" t="s">
        <v>1070</v>
      </c>
      <c r="K17" s="26" t="s">
        <v>1078</v>
      </c>
      <c r="L17" s="26" t="s">
        <v>7</v>
      </c>
      <c r="M17" s="28">
        <v>44958</v>
      </c>
      <c r="N17" s="28">
        <v>45291</v>
      </c>
      <c r="O17" s="28" t="s">
        <v>40</v>
      </c>
      <c r="P17" s="28" t="s">
        <v>698</v>
      </c>
      <c r="Q17" s="28" t="s">
        <v>238</v>
      </c>
      <c r="R17" s="28" t="s">
        <v>239</v>
      </c>
      <c r="S17" s="28" t="s">
        <v>7</v>
      </c>
      <c r="T17" s="26" t="s">
        <v>182</v>
      </c>
      <c r="U17" s="26" t="s">
        <v>182</v>
      </c>
      <c r="V17" s="26" t="s">
        <v>182</v>
      </c>
      <c r="W17" s="26" t="s">
        <v>182</v>
      </c>
      <c r="X17" s="26" t="s">
        <v>182</v>
      </c>
      <c r="Y17" s="26">
        <v>0.17</v>
      </c>
      <c r="Z17" s="29">
        <f t="shared" si="1"/>
        <v>0.17</v>
      </c>
      <c r="AA17" s="29">
        <v>0</v>
      </c>
      <c r="AB17" s="29">
        <v>0.33</v>
      </c>
      <c r="AC17" s="29">
        <v>0.33</v>
      </c>
      <c r="AD17" s="29">
        <v>0.34</v>
      </c>
      <c r="AE17" s="29"/>
      <c r="AF17" s="30"/>
      <c r="AG17" s="30"/>
      <c r="AH17" s="30"/>
      <c r="AI17" s="47"/>
      <c r="AJ17" s="48"/>
      <c r="AK17" s="48"/>
      <c r="AL17" s="48"/>
      <c r="AM17" s="48"/>
      <c r="AN17" s="31"/>
      <c r="AO17" s="67"/>
      <c r="AP17" s="67"/>
      <c r="AQ17" s="67"/>
      <c r="AR17" s="67"/>
      <c r="AS17" s="31"/>
      <c r="AT17" s="34"/>
      <c r="AU17" s="33"/>
      <c r="AV17" s="33"/>
      <c r="AW17" s="33"/>
      <c r="AX17" s="33"/>
      <c r="AY17" s="43">
        <f t="shared" si="2"/>
        <v>0</v>
      </c>
      <c r="AZ17" s="43">
        <f t="shared" si="0"/>
        <v>0</v>
      </c>
      <c r="BA17" s="44" t="str">
        <f t="shared" si="3"/>
        <v>SIN AVANCE</v>
      </c>
      <c r="BB17" s="46">
        <f t="shared" si="4"/>
        <v>61</v>
      </c>
      <c r="BC17" s="45" t="str">
        <f t="shared" si="5"/>
        <v>CON TIEMPO</v>
      </c>
      <c r="BD17" s="75"/>
    </row>
    <row r="18" spans="1:56" ht="253.5" customHeight="1" thickBot="1" x14ac:dyDescent="0.3">
      <c r="A18" s="27">
        <v>4</v>
      </c>
      <c r="B18" s="26" t="s">
        <v>706</v>
      </c>
      <c r="C18" s="26" t="s">
        <v>1079</v>
      </c>
      <c r="D18" s="26" t="s">
        <v>1075</v>
      </c>
      <c r="E18" s="26" t="s">
        <v>705</v>
      </c>
      <c r="F18" s="26" t="s">
        <v>1080</v>
      </c>
      <c r="G18" s="26" t="s">
        <v>1081</v>
      </c>
      <c r="H18" s="26" t="s">
        <v>1082</v>
      </c>
      <c r="I18" s="26" t="s">
        <v>1083</v>
      </c>
      <c r="J18" s="26" t="s">
        <v>1084</v>
      </c>
      <c r="K18" s="26" t="s">
        <v>1078</v>
      </c>
      <c r="L18" s="26" t="s">
        <v>7</v>
      </c>
      <c r="M18" s="28">
        <v>44958</v>
      </c>
      <c r="N18" s="28">
        <v>45107</v>
      </c>
      <c r="O18" s="28" t="s">
        <v>40</v>
      </c>
      <c r="P18" s="28" t="s">
        <v>698</v>
      </c>
      <c r="Q18" s="28" t="s">
        <v>238</v>
      </c>
      <c r="R18" s="28" t="s">
        <v>239</v>
      </c>
      <c r="S18" s="28" t="s">
        <v>7</v>
      </c>
      <c r="T18" s="26" t="s">
        <v>182</v>
      </c>
      <c r="U18" s="26" t="s">
        <v>182</v>
      </c>
      <c r="V18" s="26" t="s">
        <v>182</v>
      </c>
      <c r="W18" s="26" t="s">
        <v>182</v>
      </c>
      <c r="X18" s="26" t="s">
        <v>182</v>
      </c>
      <c r="Y18" s="26">
        <v>0.17</v>
      </c>
      <c r="Z18" s="29">
        <f t="shared" si="1"/>
        <v>0</v>
      </c>
      <c r="AA18" s="29">
        <v>0</v>
      </c>
      <c r="AB18" s="29">
        <v>0</v>
      </c>
      <c r="AC18" s="29">
        <v>0</v>
      </c>
      <c r="AD18" s="29">
        <v>0</v>
      </c>
      <c r="AE18" s="29"/>
      <c r="AF18" s="30"/>
      <c r="AG18" s="30"/>
      <c r="AH18" s="30"/>
      <c r="AI18" s="47"/>
      <c r="AJ18" s="48"/>
      <c r="AK18" s="48"/>
      <c r="AL18" s="48"/>
      <c r="AM18" s="48"/>
      <c r="AN18" s="31"/>
      <c r="AO18" s="67"/>
      <c r="AP18" s="67"/>
      <c r="AQ18" s="67"/>
      <c r="AR18" s="67"/>
      <c r="AS18" s="31"/>
      <c r="AT18" s="34"/>
      <c r="AU18" s="33"/>
      <c r="AV18" s="33"/>
      <c r="AW18" s="33"/>
      <c r="AX18" s="33"/>
      <c r="AY18" s="43">
        <f t="shared" si="2"/>
        <v>0</v>
      </c>
      <c r="AZ18" s="43">
        <f t="shared" si="0"/>
        <v>0</v>
      </c>
      <c r="BA18" s="44" t="str">
        <f t="shared" si="3"/>
        <v>SIN AVANCE</v>
      </c>
      <c r="BB18" s="46">
        <f t="shared" si="4"/>
        <v>-123</v>
      </c>
      <c r="BC18" s="45" t="str">
        <f t="shared" si="5"/>
        <v>VENCIDO</v>
      </c>
      <c r="BD18" s="75"/>
    </row>
    <row r="19" spans="1:56" ht="253.5" customHeight="1" thickBot="1" x14ac:dyDescent="0.3">
      <c r="A19" s="27">
        <v>5</v>
      </c>
      <c r="B19" s="26" t="s">
        <v>706</v>
      </c>
      <c r="C19" s="26" t="s">
        <v>1071</v>
      </c>
      <c r="D19" s="26" t="s">
        <v>1085</v>
      </c>
      <c r="E19" s="26" t="s">
        <v>705</v>
      </c>
      <c r="F19" s="26" t="s">
        <v>1086</v>
      </c>
      <c r="G19" s="26" t="s">
        <v>1087</v>
      </c>
      <c r="H19" s="26" t="s">
        <v>1088</v>
      </c>
      <c r="I19" s="26" t="s">
        <v>1089</v>
      </c>
      <c r="J19" s="26" t="s">
        <v>1070</v>
      </c>
      <c r="K19" s="26" t="s">
        <v>7</v>
      </c>
      <c r="L19" s="26" t="s">
        <v>7</v>
      </c>
      <c r="M19" s="28">
        <v>44986</v>
      </c>
      <c r="N19" s="28">
        <v>45260</v>
      </c>
      <c r="O19" s="28" t="s">
        <v>40</v>
      </c>
      <c r="P19" s="28" t="s">
        <v>698</v>
      </c>
      <c r="Q19" s="28" t="s">
        <v>238</v>
      </c>
      <c r="R19" s="28" t="s">
        <v>239</v>
      </c>
      <c r="S19" s="28" t="s">
        <v>7</v>
      </c>
      <c r="T19" s="26" t="s">
        <v>182</v>
      </c>
      <c r="U19" s="26" t="s">
        <v>182</v>
      </c>
      <c r="V19" s="26" t="s">
        <v>182</v>
      </c>
      <c r="W19" s="26" t="s">
        <v>182</v>
      </c>
      <c r="X19" s="26" t="s">
        <v>182</v>
      </c>
      <c r="Y19" s="26">
        <v>0.16</v>
      </c>
      <c r="Z19" s="29">
        <f t="shared" si="1"/>
        <v>0.16</v>
      </c>
      <c r="AA19" s="29">
        <v>0.1</v>
      </c>
      <c r="AB19" s="29">
        <v>0.45</v>
      </c>
      <c r="AC19" s="29">
        <v>0</v>
      </c>
      <c r="AD19" s="29">
        <v>0.45</v>
      </c>
      <c r="AE19" s="29"/>
      <c r="AF19" s="30"/>
      <c r="AG19" s="30"/>
      <c r="AH19" s="30"/>
      <c r="AI19" s="47"/>
      <c r="AJ19" s="48"/>
      <c r="AK19" s="48"/>
      <c r="AL19" s="48"/>
      <c r="AM19" s="48"/>
      <c r="AN19" s="31"/>
      <c r="AO19" s="67"/>
      <c r="AP19" s="67"/>
      <c r="AQ19" s="67"/>
      <c r="AR19" s="67"/>
      <c r="AS19" s="31"/>
      <c r="AT19" s="34"/>
      <c r="AU19" s="33"/>
      <c r="AV19" s="33"/>
      <c r="AW19" s="33"/>
      <c r="AX19" s="33"/>
      <c r="AY19" s="43">
        <f t="shared" si="2"/>
        <v>0</v>
      </c>
      <c r="AZ19" s="43">
        <f t="shared" si="0"/>
        <v>0</v>
      </c>
      <c r="BA19" s="44" t="str">
        <f t="shared" si="3"/>
        <v>SIN AVANCE</v>
      </c>
      <c r="BB19" s="46">
        <f t="shared" si="4"/>
        <v>30</v>
      </c>
      <c r="BC19" s="45" t="str">
        <f t="shared" si="5"/>
        <v>CON TIEMPO</v>
      </c>
      <c r="BD19" s="75"/>
    </row>
    <row r="20" spans="1:56" ht="253.5" customHeight="1" thickBot="1" x14ac:dyDescent="0.3">
      <c r="A20" s="27">
        <v>6</v>
      </c>
      <c r="B20" s="26" t="s">
        <v>706</v>
      </c>
      <c r="C20" s="26" t="s">
        <v>1090</v>
      </c>
      <c r="D20" s="26" t="s">
        <v>1091</v>
      </c>
      <c r="E20" s="26" t="s">
        <v>705</v>
      </c>
      <c r="F20" s="26" t="s">
        <v>1092</v>
      </c>
      <c r="G20" s="26" t="s">
        <v>1093</v>
      </c>
      <c r="H20" s="26" t="s">
        <v>1094</v>
      </c>
      <c r="I20" s="26" t="s">
        <v>1095</v>
      </c>
      <c r="J20" s="26" t="s">
        <v>1070</v>
      </c>
      <c r="K20" s="26" t="s">
        <v>7</v>
      </c>
      <c r="L20" s="26" t="s">
        <v>7</v>
      </c>
      <c r="M20" s="28">
        <v>44986</v>
      </c>
      <c r="N20" s="28">
        <v>45031</v>
      </c>
      <c r="O20" s="28" t="s">
        <v>40</v>
      </c>
      <c r="P20" s="28" t="s">
        <v>698</v>
      </c>
      <c r="Q20" s="28" t="s">
        <v>238</v>
      </c>
      <c r="R20" s="28" t="s">
        <v>239</v>
      </c>
      <c r="S20" s="28" t="s">
        <v>7</v>
      </c>
      <c r="T20" s="26" t="s">
        <v>182</v>
      </c>
      <c r="U20" s="26" t="s">
        <v>182</v>
      </c>
      <c r="V20" s="26" t="s">
        <v>182</v>
      </c>
      <c r="W20" s="26" t="s">
        <v>182</v>
      </c>
      <c r="X20" s="26" t="s">
        <v>182</v>
      </c>
      <c r="Y20" s="26">
        <v>0.16</v>
      </c>
      <c r="Z20" s="29">
        <f t="shared" si="1"/>
        <v>0.16</v>
      </c>
      <c r="AA20" s="29">
        <v>1</v>
      </c>
      <c r="AB20" s="29">
        <v>0</v>
      </c>
      <c r="AC20" s="29">
        <v>0</v>
      </c>
      <c r="AD20" s="29">
        <v>0</v>
      </c>
      <c r="AE20" s="29"/>
      <c r="AF20" s="30"/>
      <c r="AG20" s="30"/>
      <c r="AH20" s="30"/>
      <c r="AI20" s="47"/>
      <c r="AJ20" s="48"/>
      <c r="AK20" s="48"/>
      <c r="AL20" s="48"/>
      <c r="AM20" s="48"/>
      <c r="AN20" s="31"/>
      <c r="AO20" s="67"/>
      <c r="AP20" s="67"/>
      <c r="AQ20" s="67"/>
      <c r="AR20" s="67"/>
      <c r="AS20" s="31"/>
      <c r="AT20" s="34"/>
      <c r="AU20" s="33"/>
      <c r="AV20" s="33"/>
      <c r="AW20" s="33"/>
      <c r="AX20" s="33"/>
      <c r="AY20" s="43">
        <f t="shared" si="2"/>
        <v>0</v>
      </c>
      <c r="AZ20" s="43">
        <f t="shared" si="0"/>
        <v>0</v>
      </c>
      <c r="BA20" s="44" t="str">
        <f t="shared" si="3"/>
        <v>SIN AVANCE</v>
      </c>
      <c r="BB20" s="46">
        <f t="shared" si="4"/>
        <v>-199</v>
      </c>
      <c r="BC20" s="45" t="str">
        <f t="shared" si="5"/>
        <v>VENCIDO</v>
      </c>
      <c r="BD20" s="75"/>
    </row>
    <row r="21" spans="1:56" ht="253.5" customHeight="1" thickBot="1" x14ac:dyDescent="0.3">
      <c r="A21" s="27">
        <v>7</v>
      </c>
      <c r="B21" s="26" t="s">
        <v>694</v>
      </c>
      <c r="C21" s="26" t="s">
        <v>7</v>
      </c>
      <c r="D21" s="26" t="s">
        <v>1096</v>
      </c>
      <c r="E21" s="26" t="s">
        <v>693</v>
      </c>
      <c r="F21" s="26" t="s">
        <v>1097</v>
      </c>
      <c r="G21" s="26" t="s">
        <v>1098</v>
      </c>
      <c r="H21" s="26" t="s">
        <v>1099</v>
      </c>
      <c r="I21" s="26" t="s">
        <v>1100</v>
      </c>
      <c r="J21" s="26" t="s">
        <v>194</v>
      </c>
      <c r="K21" s="26" t="s">
        <v>7</v>
      </c>
      <c r="L21" s="26" t="s">
        <v>7</v>
      </c>
      <c r="M21" s="28">
        <v>44958</v>
      </c>
      <c r="N21" s="28">
        <v>45291</v>
      </c>
      <c r="O21" s="28" t="s">
        <v>40</v>
      </c>
      <c r="P21" s="28" t="s">
        <v>698</v>
      </c>
      <c r="Q21" s="28" t="s">
        <v>238</v>
      </c>
      <c r="R21" s="28" t="s">
        <v>239</v>
      </c>
      <c r="S21" s="28" t="s">
        <v>7</v>
      </c>
      <c r="T21" s="26" t="s">
        <v>182</v>
      </c>
      <c r="U21" s="26" t="s">
        <v>182</v>
      </c>
      <c r="V21" s="26" t="s">
        <v>182</v>
      </c>
      <c r="W21" s="26" t="s">
        <v>182</v>
      </c>
      <c r="X21" s="26" t="s">
        <v>182</v>
      </c>
      <c r="Y21" s="26">
        <v>0.5</v>
      </c>
      <c r="Z21" s="29">
        <f t="shared" si="1"/>
        <v>0.5</v>
      </c>
      <c r="AA21" s="29">
        <v>0</v>
      </c>
      <c r="AB21" s="29">
        <v>0</v>
      </c>
      <c r="AC21" s="29">
        <v>0.5</v>
      </c>
      <c r="AD21" s="29">
        <v>0.5</v>
      </c>
      <c r="AE21" s="29"/>
      <c r="AF21" s="30"/>
      <c r="AG21" s="30"/>
      <c r="AH21" s="30"/>
      <c r="AI21" s="47"/>
      <c r="AJ21" s="48"/>
      <c r="AK21" s="48"/>
      <c r="AL21" s="48"/>
      <c r="AM21" s="48"/>
      <c r="AN21" s="31"/>
      <c r="AO21" s="67"/>
      <c r="AP21" s="67"/>
      <c r="AQ21" s="67"/>
      <c r="AR21" s="67"/>
      <c r="AS21" s="31"/>
      <c r="AT21" s="34"/>
      <c r="AU21" s="33"/>
      <c r="AV21" s="33"/>
      <c r="AW21" s="33"/>
      <c r="AX21" s="33"/>
      <c r="AY21" s="43">
        <f t="shared" si="2"/>
        <v>0</v>
      </c>
      <c r="AZ21" s="43">
        <f t="shared" si="0"/>
        <v>0</v>
      </c>
      <c r="BA21" s="44" t="str">
        <f t="shared" si="3"/>
        <v>SIN AVANCE</v>
      </c>
      <c r="BB21" s="46">
        <f t="shared" si="4"/>
        <v>61</v>
      </c>
      <c r="BC21" s="45" t="str">
        <f t="shared" si="5"/>
        <v>CON TIEMPO</v>
      </c>
      <c r="BD21" s="75">
        <f>SUM(AY21:AY22)</f>
        <v>0</v>
      </c>
    </row>
    <row r="22" spans="1:56" ht="253.5" customHeight="1" thickBot="1" x14ac:dyDescent="0.3">
      <c r="A22" s="27">
        <v>8</v>
      </c>
      <c r="B22" s="26" t="s">
        <v>694</v>
      </c>
      <c r="C22" s="26" t="s">
        <v>7</v>
      </c>
      <c r="D22" s="26" t="s">
        <v>1096</v>
      </c>
      <c r="E22" s="26" t="s">
        <v>693</v>
      </c>
      <c r="F22" s="26" t="s">
        <v>1101</v>
      </c>
      <c r="G22" s="26" t="s">
        <v>1102</v>
      </c>
      <c r="H22" s="26" t="s">
        <v>1103</v>
      </c>
      <c r="I22" s="26" t="s">
        <v>1104</v>
      </c>
      <c r="J22" s="26" t="s">
        <v>194</v>
      </c>
      <c r="K22" s="26" t="s">
        <v>7</v>
      </c>
      <c r="L22" s="26" t="s">
        <v>7</v>
      </c>
      <c r="M22" s="28">
        <v>44958</v>
      </c>
      <c r="N22" s="28">
        <v>45291</v>
      </c>
      <c r="O22" s="28" t="s">
        <v>40</v>
      </c>
      <c r="P22" s="28" t="s">
        <v>698</v>
      </c>
      <c r="Q22" s="28" t="s">
        <v>238</v>
      </c>
      <c r="R22" s="28" t="s">
        <v>239</v>
      </c>
      <c r="S22" s="28" t="s">
        <v>7</v>
      </c>
      <c r="T22" s="26" t="s">
        <v>182</v>
      </c>
      <c r="U22" s="26" t="s">
        <v>182</v>
      </c>
      <c r="V22" s="26" t="s">
        <v>182</v>
      </c>
      <c r="W22" s="26" t="s">
        <v>182</v>
      </c>
      <c r="X22" s="26" t="s">
        <v>182</v>
      </c>
      <c r="Y22" s="26">
        <v>0.5</v>
      </c>
      <c r="Z22" s="29">
        <f t="shared" si="1"/>
        <v>0.5</v>
      </c>
      <c r="AA22" s="29">
        <v>0</v>
      </c>
      <c r="AB22" s="29">
        <v>0</v>
      </c>
      <c r="AC22" s="29">
        <v>0.5</v>
      </c>
      <c r="AD22" s="29">
        <v>0.5</v>
      </c>
      <c r="AE22" s="29"/>
      <c r="AF22" s="30"/>
      <c r="AG22" s="30"/>
      <c r="AH22" s="30"/>
      <c r="AI22" s="47"/>
      <c r="AJ22" s="48"/>
      <c r="AK22" s="48"/>
      <c r="AL22" s="48"/>
      <c r="AM22" s="48"/>
      <c r="AN22" s="31"/>
      <c r="AO22" s="67"/>
      <c r="AP22" s="67"/>
      <c r="AQ22" s="67"/>
      <c r="AR22" s="67"/>
      <c r="AS22" s="31"/>
      <c r="AT22" s="34"/>
      <c r="AU22" s="33"/>
      <c r="AV22" s="33"/>
      <c r="AW22" s="33"/>
      <c r="AX22" s="33"/>
      <c r="AY22" s="43">
        <f t="shared" si="2"/>
        <v>0</v>
      </c>
      <c r="AZ22" s="43">
        <f t="shared" si="0"/>
        <v>0</v>
      </c>
      <c r="BA22" s="44" t="str">
        <f t="shared" si="3"/>
        <v>SIN AVANCE</v>
      </c>
      <c r="BB22" s="46">
        <f t="shared" si="4"/>
        <v>61</v>
      </c>
      <c r="BC22" s="45" t="str">
        <f t="shared" si="5"/>
        <v>CON TIEMPO</v>
      </c>
      <c r="BD22" s="75"/>
    </row>
    <row r="23" spans="1:56" ht="253.5" customHeight="1" thickBot="1" x14ac:dyDescent="0.3">
      <c r="A23" s="27">
        <v>9</v>
      </c>
      <c r="B23" s="26" t="s">
        <v>713</v>
      </c>
      <c r="C23" s="26" t="s">
        <v>7</v>
      </c>
      <c r="D23" s="26" t="s">
        <v>7</v>
      </c>
      <c r="E23" s="26" t="s">
        <v>712</v>
      </c>
      <c r="F23" s="26" t="s">
        <v>1105</v>
      </c>
      <c r="G23" s="26" t="s">
        <v>1106</v>
      </c>
      <c r="H23" s="26" t="s">
        <v>1107</v>
      </c>
      <c r="I23" s="26" t="s">
        <v>1107</v>
      </c>
      <c r="J23" s="26" t="s">
        <v>7</v>
      </c>
      <c r="K23" s="26" t="s">
        <v>1078</v>
      </c>
      <c r="L23" s="26" t="s">
        <v>7</v>
      </c>
      <c r="M23" s="28">
        <v>45214</v>
      </c>
      <c r="N23" s="28">
        <v>45270</v>
      </c>
      <c r="O23" s="28" t="s">
        <v>40</v>
      </c>
      <c r="P23" s="28" t="s">
        <v>698</v>
      </c>
      <c r="Q23" s="28" t="s">
        <v>238</v>
      </c>
      <c r="R23" s="28" t="s">
        <v>239</v>
      </c>
      <c r="S23" s="28" t="s">
        <v>7</v>
      </c>
      <c r="T23" s="26" t="s">
        <v>182</v>
      </c>
      <c r="U23" s="26" t="s">
        <v>182</v>
      </c>
      <c r="V23" s="26" t="s">
        <v>182</v>
      </c>
      <c r="W23" s="26" t="s">
        <v>182</v>
      </c>
      <c r="X23" s="26" t="s">
        <v>182</v>
      </c>
      <c r="Y23" s="26">
        <v>0.08</v>
      </c>
      <c r="Z23" s="29">
        <f t="shared" si="1"/>
        <v>0.08</v>
      </c>
      <c r="AA23" s="29">
        <v>0</v>
      </c>
      <c r="AB23" s="29">
        <v>0</v>
      </c>
      <c r="AC23" s="29">
        <v>0</v>
      </c>
      <c r="AD23" s="29">
        <v>1</v>
      </c>
      <c r="AE23" s="29"/>
      <c r="AF23" s="30"/>
      <c r="AG23" s="30"/>
      <c r="AH23" s="30"/>
      <c r="AI23" s="47"/>
      <c r="AJ23" s="48"/>
      <c r="AK23" s="48"/>
      <c r="AL23" s="48"/>
      <c r="AM23" s="48"/>
      <c r="AN23" s="31"/>
      <c r="AO23" s="67"/>
      <c r="AP23" s="67"/>
      <c r="AQ23" s="67"/>
      <c r="AR23" s="67"/>
      <c r="AS23" s="31"/>
      <c r="AT23" s="34"/>
      <c r="AU23" s="33"/>
      <c r="AV23" s="33"/>
      <c r="AW23" s="33"/>
      <c r="AX23" s="33"/>
      <c r="AY23" s="43">
        <f t="shared" si="2"/>
        <v>0</v>
      </c>
      <c r="AZ23" s="43">
        <f t="shared" si="0"/>
        <v>0</v>
      </c>
      <c r="BA23" s="44" t="str">
        <f t="shared" si="3"/>
        <v>SIN AVANCE</v>
      </c>
      <c r="BB23" s="46">
        <f t="shared" si="4"/>
        <v>40</v>
      </c>
      <c r="BC23" s="45" t="str">
        <f t="shared" si="5"/>
        <v>CON TIEMPO</v>
      </c>
      <c r="BD23" s="75">
        <f>SUM(AY23:AY34)</f>
        <v>0</v>
      </c>
    </row>
    <row r="24" spans="1:56" ht="253.5" customHeight="1" thickBot="1" x14ac:dyDescent="0.3">
      <c r="A24" s="27">
        <v>10</v>
      </c>
      <c r="B24" s="26" t="s">
        <v>713</v>
      </c>
      <c r="C24" s="26" t="s">
        <v>7</v>
      </c>
      <c r="D24" s="26" t="s">
        <v>7</v>
      </c>
      <c r="E24" s="26" t="s">
        <v>712</v>
      </c>
      <c r="F24" s="26" t="s">
        <v>1108</v>
      </c>
      <c r="G24" s="26" t="s">
        <v>1109</v>
      </c>
      <c r="H24" s="26" t="s">
        <v>1110</v>
      </c>
      <c r="I24" s="26" t="s">
        <v>1111</v>
      </c>
      <c r="J24" s="26" t="s">
        <v>7</v>
      </c>
      <c r="K24" s="26" t="s">
        <v>1078</v>
      </c>
      <c r="L24" s="26" t="s">
        <v>7</v>
      </c>
      <c r="M24" s="28">
        <v>44958</v>
      </c>
      <c r="N24" s="28">
        <v>45076</v>
      </c>
      <c r="O24" s="28" t="s">
        <v>40</v>
      </c>
      <c r="P24" s="28" t="s">
        <v>698</v>
      </c>
      <c r="Q24" s="28" t="s">
        <v>238</v>
      </c>
      <c r="R24" s="28" t="s">
        <v>239</v>
      </c>
      <c r="S24" s="28" t="s">
        <v>7</v>
      </c>
      <c r="T24" s="26" t="s">
        <v>182</v>
      </c>
      <c r="U24" s="26" t="s">
        <v>182</v>
      </c>
      <c r="V24" s="26" t="s">
        <v>182</v>
      </c>
      <c r="W24" s="26" t="s">
        <v>182</v>
      </c>
      <c r="X24" s="26" t="s">
        <v>182</v>
      </c>
      <c r="Y24" s="26">
        <v>0.08</v>
      </c>
      <c r="Z24" s="29">
        <f t="shared" si="1"/>
        <v>0.08</v>
      </c>
      <c r="AA24" s="29">
        <v>0.33</v>
      </c>
      <c r="AB24" s="29">
        <v>0.33</v>
      </c>
      <c r="AC24" s="29">
        <v>0.34</v>
      </c>
      <c r="AD24" s="29">
        <v>0</v>
      </c>
      <c r="AE24" s="29"/>
      <c r="AF24" s="30"/>
      <c r="AG24" s="30"/>
      <c r="AH24" s="30"/>
      <c r="AI24" s="47"/>
      <c r="AJ24" s="48"/>
      <c r="AK24" s="48"/>
      <c r="AL24" s="48"/>
      <c r="AM24" s="48"/>
      <c r="AN24" s="31"/>
      <c r="AO24" s="67"/>
      <c r="AP24" s="67"/>
      <c r="AQ24" s="67"/>
      <c r="AR24" s="67"/>
      <c r="AS24" s="31"/>
      <c r="AT24" s="34"/>
      <c r="AU24" s="33"/>
      <c r="AV24" s="33"/>
      <c r="AW24" s="33"/>
      <c r="AX24" s="33"/>
      <c r="AY24" s="43">
        <f t="shared" si="2"/>
        <v>0</v>
      </c>
      <c r="AZ24" s="43">
        <f t="shared" si="0"/>
        <v>0</v>
      </c>
      <c r="BA24" s="44" t="str">
        <f t="shared" si="3"/>
        <v>SIN AVANCE</v>
      </c>
      <c r="BB24" s="46">
        <f t="shared" si="4"/>
        <v>-154</v>
      </c>
      <c r="BC24" s="45" t="str">
        <f t="shared" si="5"/>
        <v>VENCIDO</v>
      </c>
      <c r="BD24" s="75"/>
    </row>
    <row r="25" spans="1:56" ht="253.5" customHeight="1" thickBot="1" x14ac:dyDescent="0.3">
      <c r="A25" s="27">
        <v>12</v>
      </c>
      <c r="B25" s="26" t="s">
        <v>713</v>
      </c>
      <c r="C25" s="26" t="s">
        <v>7</v>
      </c>
      <c r="D25" s="26" t="s">
        <v>7</v>
      </c>
      <c r="E25" s="26" t="s">
        <v>712</v>
      </c>
      <c r="F25" s="26" t="s">
        <v>1112</v>
      </c>
      <c r="G25" s="26" t="s">
        <v>1113</v>
      </c>
      <c r="H25" s="26" t="s">
        <v>1114</v>
      </c>
      <c r="I25" s="26" t="s">
        <v>1115</v>
      </c>
      <c r="J25" s="26" t="s">
        <v>7</v>
      </c>
      <c r="K25" s="26" t="s">
        <v>1078</v>
      </c>
      <c r="L25" s="26" t="s">
        <v>7</v>
      </c>
      <c r="M25" s="28">
        <v>44958</v>
      </c>
      <c r="N25" s="28">
        <v>45291</v>
      </c>
      <c r="O25" s="28" t="s">
        <v>40</v>
      </c>
      <c r="P25" s="28" t="s">
        <v>698</v>
      </c>
      <c r="Q25" s="28" t="s">
        <v>238</v>
      </c>
      <c r="R25" s="28" t="s">
        <v>239</v>
      </c>
      <c r="S25" s="28" t="s">
        <v>7</v>
      </c>
      <c r="T25" s="26" t="s">
        <v>182</v>
      </c>
      <c r="U25" s="26" t="s">
        <v>182</v>
      </c>
      <c r="V25" s="26" t="s">
        <v>182</v>
      </c>
      <c r="W25" s="26" t="s">
        <v>182</v>
      </c>
      <c r="X25" s="26" t="s">
        <v>182</v>
      </c>
      <c r="Y25" s="26">
        <v>0.08</v>
      </c>
      <c r="Z25" s="29">
        <f t="shared" si="1"/>
        <v>0.08</v>
      </c>
      <c r="AA25" s="29">
        <v>0</v>
      </c>
      <c r="AB25" s="29">
        <v>0.33</v>
      </c>
      <c r="AC25" s="29">
        <v>0.33</v>
      </c>
      <c r="AD25" s="29">
        <v>0.34</v>
      </c>
      <c r="AE25" s="29"/>
      <c r="AF25" s="30"/>
      <c r="AG25" s="30"/>
      <c r="AH25" s="30"/>
      <c r="AI25" s="47"/>
      <c r="AJ25" s="48"/>
      <c r="AK25" s="48"/>
      <c r="AL25" s="48"/>
      <c r="AM25" s="48"/>
      <c r="AN25" s="31"/>
      <c r="AO25" s="67"/>
      <c r="AP25" s="67"/>
      <c r="AQ25" s="67"/>
      <c r="AR25" s="67"/>
      <c r="AS25" s="31"/>
      <c r="AT25" s="34"/>
      <c r="AU25" s="33"/>
      <c r="AV25" s="33"/>
      <c r="AW25" s="33"/>
      <c r="AX25" s="33"/>
      <c r="AY25" s="43">
        <f t="shared" si="2"/>
        <v>0</v>
      </c>
      <c r="AZ25" s="43">
        <f t="shared" si="0"/>
        <v>0</v>
      </c>
      <c r="BA25" s="44" t="str">
        <f t="shared" si="3"/>
        <v>SIN AVANCE</v>
      </c>
      <c r="BB25" s="46">
        <f t="shared" si="4"/>
        <v>61</v>
      </c>
      <c r="BC25" s="45" t="str">
        <f t="shared" si="5"/>
        <v>CON TIEMPO</v>
      </c>
      <c r="BD25" s="75"/>
    </row>
    <row r="26" spans="1:56" ht="253.5" customHeight="1" thickBot="1" x14ac:dyDescent="0.3">
      <c r="A26" s="27">
        <v>13</v>
      </c>
      <c r="B26" s="26" t="s">
        <v>713</v>
      </c>
      <c r="C26" s="26" t="s">
        <v>7</v>
      </c>
      <c r="D26" s="26" t="s">
        <v>7</v>
      </c>
      <c r="E26" s="26" t="s">
        <v>712</v>
      </c>
      <c r="F26" s="26" t="s">
        <v>1116</v>
      </c>
      <c r="G26" s="26" t="s">
        <v>1117</v>
      </c>
      <c r="H26" s="26" t="s">
        <v>1118</v>
      </c>
      <c r="I26" s="26" t="s">
        <v>1119</v>
      </c>
      <c r="J26" s="26" t="s">
        <v>7</v>
      </c>
      <c r="K26" s="26" t="s">
        <v>194</v>
      </c>
      <c r="L26" s="26" t="s">
        <v>7</v>
      </c>
      <c r="M26" s="28">
        <v>44958</v>
      </c>
      <c r="N26" s="28">
        <v>44985</v>
      </c>
      <c r="O26" s="28" t="s">
        <v>40</v>
      </c>
      <c r="P26" s="28" t="s">
        <v>698</v>
      </c>
      <c r="Q26" s="28" t="s">
        <v>238</v>
      </c>
      <c r="R26" s="28" t="s">
        <v>239</v>
      </c>
      <c r="S26" s="28" t="s">
        <v>7</v>
      </c>
      <c r="T26" s="26" t="s">
        <v>182</v>
      </c>
      <c r="U26" s="26" t="s">
        <v>182</v>
      </c>
      <c r="V26" s="26" t="s">
        <v>182</v>
      </c>
      <c r="W26" s="26" t="s">
        <v>182</v>
      </c>
      <c r="X26" s="26" t="s">
        <v>182</v>
      </c>
      <c r="Y26" s="26">
        <v>0.08</v>
      </c>
      <c r="Z26" s="29">
        <f t="shared" si="1"/>
        <v>0.08</v>
      </c>
      <c r="AA26" s="29">
        <v>1</v>
      </c>
      <c r="AB26" s="29">
        <v>0</v>
      </c>
      <c r="AC26" s="29">
        <v>0</v>
      </c>
      <c r="AD26" s="29">
        <v>0</v>
      </c>
      <c r="AE26" s="29"/>
      <c r="AF26" s="30"/>
      <c r="AG26" s="30"/>
      <c r="AH26" s="30"/>
      <c r="AI26" s="47"/>
      <c r="AJ26" s="48"/>
      <c r="AK26" s="48"/>
      <c r="AL26" s="48"/>
      <c r="AM26" s="48"/>
      <c r="AN26" s="31"/>
      <c r="AO26" s="67"/>
      <c r="AP26" s="67"/>
      <c r="AQ26" s="67"/>
      <c r="AR26" s="67"/>
      <c r="AS26" s="31"/>
      <c r="AT26" s="34"/>
      <c r="AU26" s="33"/>
      <c r="AV26" s="33"/>
      <c r="AW26" s="33"/>
      <c r="AX26" s="33"/>
      <c r="AY26" s="43">
        <f t="shared" si="2"/>
        <v>0</v>
      </c>
      <c r="AZ26" s="43">
        <f t="shared" si="0"/>
        <v>0</v>
      </c>
      <c r="BA26" s="44" t="str">
        <f t="shared" si="3"/>
        <v>SIN AVANCE</v>
      </c>
      <c r="BB26" s="46">
        <f t="shared" si="4"/>
        <v>-245</v>
      </c>
      <c r="BC26" s="45" t="str">
        <f t="shared" si="5"/>
        <v>VENCIDO</v>
      </c>
      <c r="BD26" s="75"/>
    </row>
    <row r="27" spans="1:56" ht="253.5" customHeight="1" thickBot="1" x14ac:dyDescent="0.3">
      <c r="A27" s="27">
        <v>14</v>
      </c>
      <c r="B27" s="26" t="s">
        <v>713</v>
      </c>
      <c r="C27" s="26" t="s">
        <v>7</v>
      </c>
      <c r="D27" s="26" t="s">
        <v>7</v>
      </c>
      <c r="E27" s="26" t="s">
        <v>712</v>
      </c>
      <c r="F27" s="26" t="s">
        <v>1120</v>
      </c>
      <c r="G27" s="26" t="s">
        <v>1121</v>
      </c>
      <c r="H27" s="26" t="s">
        <v>1122</v>
      </c>
      <c r="I27" s="26" t="s">
        <v>1122</v>
      </c>
      <c r="J27" s="26" t="s">
        <v>194</v>
      </c>
      <c r="K27" s="26" t="s">
        <v>194</v>
      </c>
      <c r="L27" s="26" t="s">
        <v>7</v>
      </c>
      <c r="M27" s="28">
        <v>44958</v>
      </c>
      <c r="N27" s="28">
        <v>45260</v>
      </c>
      <c r="O27" s="28" t="s">
        <v>40</v>
      </c>
      <c r="P27" s="28" t="s">
        <v>698</v>
      </c>
      <c r="Q27" s="28" t="s">
        <v>238</v>
      </c>
      <c r="R27" s="28" t="s">
        <v>239</v>
      </c>
      <c r="S27" s="28" t="s">
        <v>7</v>
      </c>
      <c r="T27" s="26" t="s">
        <v>182</v>
      </c>
      <c r="U27" s="26" t="s">
        <v>182</v>
      </c>
      <c r="V27" s="26" t="s">
        <v>182</v>
      </c>
      <c r="W27" s="26" t="s">
        <v>182</v>
      </c>
      <c r="X27" s="26" t="s">
        <v>182</v>
      </c>
      <c r="Y27" s="26">
        <v>0.08</v>
      </c>
      <c r="Z27" s="29">
        <f t="shared" si="1"/>
        <v>0.08</v>
      </c>
      <c r="AA27" s="29">
        <v>0</v>
      </c>
      <c r="AB27" s="29">
        <v>0.5</v>
      </c>
      <c r="AC27" s="29">
        <v>0</v>
      </c>
      <c r="AD27" s="29">
        <v>0.5</v>
      </c>
      <c r="AE27" s="29"/>
      <c r="AF27" s="30"/>
      <c r="AG27" s="30"/>
      <c r="AH27" s="30"/>
      <c r="AI27" s="47"/>
      <c r="AJ27" s="48"/>
      <c r="AK27" s="48"/>
      <c r="AL27" s="48"/>
      <c r="AM27" s="48"/>
      <c r="AN27" s="31"/>
      <c r="AO27" s="67"/>
      <c r="AP27" s="67"/>
      <c r="AQ27" s="67"/>
      <c r="AR27" s="67"/>
      <c r="AS27" s="31"/>
      <c r="AT27" s="34"/>
      <c r="AU27" s="33"/>
      <c r="AV27" s="33"/>
      <c r="AW27" s="33"/>
      <c r="AX27" s="33"/>
      <c r="AY27" s="43">
        <f t="shared" si="2"/>
        <v>0</v>
      </c>
      <c r="AZ27" s="43">
        <f t="shared" si="0"/>
        <v>0</v>
      </c>
      <c r="BA27" s="44" t="str">
        <f t="shared" si="3"/>
        <v>SIN AVANCE</v>
      </c>
      <c r="BB27" s="46">
        <f t="shared" si="4"/>
        <v>30</v>
      </c>
      <c r="BC27" s="45" t="str">
        <f t="shared" si="5"/>
        <v>CON TIEMPO</v>
      </c>
      <c r="BD27" s="75"/>
    </row>
    <row r="28" spans="1:56" ht="253.5" customHeight="1" thickBot="1" x14ac:dyDescent="0.3">
      <c r="A28" s="27">
        <v>15</v>
      </c>
      <c r="B28" s="26" t="s">
        <v>713</v>
      </c>
      <c r="C28" s="26" t="s">
        <v>7</v>
      </c>
      <c r="D28" s="26" t="s">
        <v>7</v>
      </c>
      <c r="E28" s="26" t="s">
        <v>712</v>
      </c>
      <c r="F28" s="26" t="s">
        <v>1123</v>
      </c>
      <c r="G28" s="26" t="s">
        <v>1124</v>
      </c>
      <c r="H28" s="26" t="s">
        <v>1125</v>
      </c>
      <c r="I28" s="26" t="s">
        <v>1126</v>
      </c>
      <c r="J28" s="26" t="s">
        <v>7</v>
      </c>
      <c r="K28" s="26" t="s">
        <v>194</v>
      </c>
      <c r="L28" s="26" t="s">
        <v>7</v>
      </c>
      <c r="M28" s="28">
        <v>44927</v>
      </c>
      <c r="N28" s="28">
        <v>45291</v>
      </c>
      <c r="O28" s="28" t="s">
        <v>40</v>
      </c>
      <c r="P28" s="28" t="s">
        <v>698</v>
      </c>
      <c r="Q28" s="28" t="s">
        <v>238</v>
      </c>
      <c r="R28" s="28" t="s">
        <v>239</v>
      </c>
      <c r="S28" s="28" t="s">
        <v>7</v>
      </c>
      <c r="T28" s="26" t="s">
        <v>182</v>
      </c>
      <c r="U28" s="26" t="s">
        <v>182</v>
      </c>
      <c r="V28" s="26" t="s">
        <v>182</v>
      </c>
      <c r="W28" s="26" t="s">
        <v>182</v>
      </c>
      <c r="X28" s="26" t="s">
        <v>182</v>
      </c>
      <c r="Y28" s="26">
        <v>0.08</v>
      </c>
      <c r="Z28" s="29">
        <f t="shared" si="1"/>
        <v>0.08</v>
      </c>
      <c r="AA28" s="29">
        <v>0.33</v>
      </c>
      <c r="AB28" s="29">
        <v>0.33</v>
      </c>
      <c r="AC28" s="29">
        <v>0.34</v>
      </c>
      <c r="AD28" s="29">
        <v>0</v>
      </c>
      <c r="AE28" s="29"/>
      <c r="AF28" s="30"/>
      <c r="AG28" s="30"/>
      <c r="AH28" s="30"/>
      <c r="AI28" s="47"/>
      <c r="AJ28" s="48"/>
      <c r="AK28" s="48"/>
      <c r="AL28" s="48"/>
      <c r="AM28" s="48"/>
      <c r="AN28" s="31"/>
      <c r="AO28" s="67"/>
      <c r="AP28" s="67"/>
      <c r="AQ28" s="67"/>
      <c r="AR28" s="67"/>
      <c r="AS28" s="31"/>
      <c r="AT28" s="34"/>
      <c r="AU28" s="33"/>
      <c r="AV28" s="33"/>
      <c r="AW28" s="33"/>
      <c r="AX28" s="33"/>
      <c r="AY28" s="43">
        <f t="shared" si="2"/>
        <v>0</v>
      </c>
      <c r="AZ28" s="43">
        <f t="shared" si="0"/>
        <v>0</v>
      </c>
      <c r="BA28" s="44" t="str">
        <f t="shared" si="3"/>
        <v>SIN AVANCE</v>
      </c>
      <c r="BB28" s="46">
        <f t="shared" si="4"/>
        <v>61</v>
      </c>
      <c r="BC28" s="45" t="str">
        <f t="shared" si="5"/>
        <v>CON TIEMPO</v>
      </c>
      <c r="BD28" s="75"/>
    </row>
    <row r="29" spans="1:56" ht="253.5" customHeight="1" thickBot="1" x14ac:dyDescent="0.3">
      <c r="A29" s="27">
        <v>16</v>
      </c>
      <c r="B29" s="26" t="s">
        <v>713</v>
      </c>
      <c r="C29" s="26" t="s">
        <v>7</v>
      </c>
      <c r="D29" s="26" t="s">
        <v>7</v>
      </c>
      <c r="E29" s="26" t="s">
        <v>712</v>
      </c>
      <c r="F29" s="26" t="s">
        <v>1127</v>
      </c>
      <c r="G29" s="26" t="s">
        <v>1128</v>
      </c>
      <c r="H29" s="26" t="s">
        <v>1129</v>
      </c>
      <c r="I29" s="26" t="s">
        <v>1130</v>
      </c>
      <c r="J29" s="26" t="s">
        <v>7</v>
      </c>
      <c r="K29" s="26" t="s">
        <v>284</v>
      </c>
      <c r="L29" s="26" t="s">
        <v>7</v>
      </c>
      <c r="M29" s="28">
        <v>44959</v>
      </c>
      <c r="N29" s="28">
        <v>45230</v>
      </c>
      <c r="O29" s="28" t="s">
        <v>40</v>
      </c>
      <c r="P29" s="28" t="s">
        <v>698</v>
      </c>
      <c r="Q29" s="28" t="s">
        <v>238</v>
      </c>
      <c r="R29" s="28" t="s">
        <v>239</v>
      </c>
      <c r="S29" s="28" t="s">
        <v>7</v>
      </c>
      <c r="T29" s="26" t="s">
        <v>182</v>
      </c>
      <c r="U29" s="26" t="s">
        <v>182</v>
      </c>
      <c r="V29" s="26" t="s">
        <v>182</v>
      </c>
      <c r="W29" s="26" t="s">
        <v>182</v>
      </c>
      <c r="X29" s="26" t="s">
        <v>182</v>
      </c>
      <c r="Y29" s="26">
        <v>0.08</v>
      </c>
      <c r="Z29" s="29">
        <f t="shared" si="1"/>
        <v>0.08</v>
      </c>
      <c r="AA29" s="29">
        <v>0.1</v>
      </c>
      <c r="AB29" s="29">
        <v>0.3</v>
      </c>
      <c r="AC29" s="29">
        <v>0.3</v>
      </c>
      <c r="AD29" s="29">
        <v>0.3</v>
      </c>
      <c r="AE29" s="29"/>
      <c r="AF29" s="30"/>
      <c r="AG29" s="30"/>
      <c r="AH29" s="30"/>
      <c r="AI29" s="47"/>
      <c r="AJ29" s="48"/>
      <c r="AK29" s="48"/>
      <c r="AL29" s="48"/>
      <c r="AM29" s="48"/>
      <c r="AN29" s="31"/>
      <c r="AO29" s="67"/>
      <c r="AP29" s="67"/>
      <c r="AQ29" s="67"/>
      <c r="AR29" s="67"/>
      <c r="AS29" s="31"/>
      <c r="AT29" s="34"/>
      <c r="AU29" s="33"/>
      <c r="AV29" s="33"/>
      <c r="AW29" s="33"/>
      <c r="AX29" s="33"/>
      <c r="AY29" s="43">
        <f t="shared" si="2"/>
        <v>0</v>
      </c>
      <c r="AZ29" s="43">
        <f t="shared" si="0"/>
        <v>0</v>
      </c>
      <c r="BA29" s="44" t="str">
        <f t="shared" si="3"/>
        <v>SIN AVANCE</v>
      </c>
      <c r="BB29" s="46">
        <f t="shared" si="4"/>
        <v>0</v>
      </c>
      <c r="BC29" s="45" t="str">
        <f t="shared" si="5"/>
        <v>VENCIDO</v>
      </c>
      <c r="BD29" s="75"/>
    </row>
    <row r="30" spans="1:56" ht="253.5" customHeight="1" thickBot="1" x14ac:dyDescent="0.3">
      <c r="A30" s="27">
        <v>17</v>
      </c>
      <c r="B30" s="26" t="s">
        <v>713</v>
      </c>
      <c r="C30" s="26" t="s">
        <v>7</v>
      </c>
      <c r="D30" s="26" t="s">
        <v>7</v>
      </c>
      <c r="E30" s="26" t="s">
        <v>712</v>
      </c>
      <c r="F30" s="26" t="s">
        <v>1131</v>
      </c>
      <c r="G30" s="26" t="s">
        <v>1132</v>
      </c>
      <c r="H30" s="26">
        <v>1</v>
      </c>
      <c r="I30" s="26" t="s">
        <v>1133</v>
      </c>
      <c r="J30" s="26" t="s">
        <v>7</v>
      </c>
      <c r="K30" s="26" t="s">
        <v>284</v>
      </c>
      <c r="L30" s="26" t="s">
        <v>7</v>
      </c>
      <c r="M30" s="28">
        <v>44927</v>
      </c>
      <c r="N30" s="28">
        <v>45016</v>
      </c>
      <c r="O30" s="28" t="s">
        <v>40</v>
      </c>
      <c r="P30" s="28" t="s">
        <v>698</v>
      </c>
      <c r="Q30" s="28" t="s">
        <v>238</v>
      </c>
      <c r="R30" s="28" t="s">
        <v>239</v>
      </c>
      <c r="S30" s="28" t="s">
        <v>7</v>
      </c>
      <c r="T30" s="26" t="s">
        <v>182</v>
      </c>
      <c r="U30" s="26" t="s">
        <v>182</v>
      </c>
      <c r="V30" s="26" t="s">
        <v>182</v>
      </c>
      <c r="W30" s="26" t="s">
        <v>182</v>
      </c>
      <c r="X30" s="26" t="s">
        <v>182</v>
      </c>
      <c r="Y30" s="26">
        <v>0.08</v>
      </c>
      <c r="Z30" s="29">
        <f t="shared" si="1"/>
        <v>0.08</v>
      </c>
      <c r="AA30" s="29">
        <v>0.25</v>
      </c>
      <c r="AB30" s="29">
        <v>0.25</v>
      </c>
      <c r="AC30" s="29">
        <v>0.25</v>
      </c>
      <c r="AD30" s="29">
        <v>0.25</v>
      </c>
      <c r="AE30" s="29"/>
      <c r="AF30" s="30"/>
      <c r="AG30" s="30"/>
      <c r="AH30" s="30"/>
      <c r="AI30" s="47"/>
      <c r="AJ30" s="48"/>
      <c r="AK30" s="48"/>
      <c r="AL30" s="48"/>
      <c r="AM30" s="48"/>
      <c r="AN30" s="31"/>
      <c r="AO30" s="67"/>
      <c r="AP30" s="67"/>
      <c r="AQ30" s="67"/>
      <c r="AR30" s="67"/>
      <c r="AS30" s="31"/>
      <c r="AT30" s="34"/>
      <c r="AU30" s="33"/>
      <c r="AV30" s="33"/>
      <c r="AW30" s="33"/>
      <c r="AX30" s="33"/>
      <c r="AY30" s="43">
        <f t="shared" si="2"/>
        <v>0</v>
      </c>
      <c r="AZ30" s="43">
        <f t="shared" si="0"/>
        <v>0</v>
      </c>
      <c r="BA30" s="44" t="str">
        <f t="shared" si="3"/>
        <v>SIN AVANCE</v>
      </c>
      <c r="BB30" s="46">
        <f t="shared" si="4"/>
        <v>-214</v>
      </c>
      <c r="BC30" s="45" t="str">
        <f t="shared" si="5"/>
        <v>VENCIDO</v>
      </c>
      <c r="BD30" s="75"/>
    </row>
    <row r="31" spans="1:56" ht="253.5" customHeight="1" thickBot="1" x14ac:dyDescent="0.3">
      <c r="A31" s="27">
        <v>18</v>
      </c>
      <c r="B31" s="26" t="s">
        <v>713</v>
      </c>
      <c r="C31" s="26" t="s">
        <v>7</v>
      </c>
      <c r="D31" s="26" t="s">
        <v>7</v>
      </c>
      <c r="E31" s="26" t="s">
        <v>712</v>
      </c>
      <c r="F31" s="26" t="s">
        <v>1134</v>
      </c>
      <c r="G31" s="26" t="s">
        <v>1135</v>
      </c>
      <c r="H31" s="26">
        <v>1</v>
      </c>
      <c r="I31" s="26" t="s">
        <v>1136</v>
      </c>
      <c r="J31" s="26" t="s">
        <v>7</v>
      </c>
      <c r="K31" s="26" t="s">
        <v>284</v>
      </c>
      <c r="L31" s="26" t="s">
        <v>7</v>
      </c>
      <c r="M31" s="28">
        <v>44941</v>
      </c>
      <c r="N31" s="28">
        <v>45046</v>
      </c>
      <c r="O31" s="28" t="s">
        <v>40</v>
      </c>
      <c r="P31" s="28" t="s">
        <v>698</v>
      </c>
      <c r="Q31" s="28" t="s">
        <v>238</v>
      </c>
      <c r="R31" s="28" t="s">
        <v>239</v>
      </c>
      <c r="S31" s="28" t="s">
        <v>7</v>
      </c>
      <c r="T31" s="26" t="s">
        <v>182</v>
      </c>
      <c r="U31" s="26" t="s">
        <v>182</v>
      </c>
      <c r="V31" s="26" t="s">
        <v>182</v>
      </c>
      <c r="W31" s="26" t="s">
        <v>182</v>
      </c>
      <c r="X31" s="26" t="s">
        <v>182</v>
      </c>
      <c r="Y31" s="26">
        <v>7.0000000000000007E-2</v>
      </c>
      <c r="Z31" s="29">
        <f t="shared" si="1"/>
        <v>7.0000000000000007E-2</v>
      </c>
      <c r="AA31" s="29">
        <v>0.9</v>
      </c>
      <c r="AB31" s="29">
        <v>0.1</v>
      </c>
      <c r="AC31" s="29">
        <v>0</v>
      </c>
      <c r="AD31" s="29">
        <v>0</v>
      </c>
      <c r="AE31" s="29"/>
      <c r="AF31" s="30"/>
      <c r="AG31" s="30"/>
      <c r="AH31" s="30"/>
      <c r="AI31" s="47"/>
      <c r="AJ31" s="48"/>
      <c r="AK31" s="48"/>
      <c r="AL31" s="48"/>
      <c r="AM31" s="48"/>
      <c r="AN31" s="31"/>
      <c r="AO31" s="67"/>
      <c r="AP31" s="67"/>
      <c r="AQ31" s="67"/>
      <c r="AR31" s="67"/>
      <c r="AS31" s="31"/>
      <c r="AT31" s="34"/>
      <c r="AU31" s="33"/>
      <c r="AV31" s="33"/>
      <c r="AW31" s="33"/>
      <c r="AX31" s="33"/>
      <c r="AY31" s="43">
        <f t="shared" si="2"/>
        <v>0</v>
      </c>
      <c r="AZ31" s="43">
        <f t="shared" si="0"/>
        <v>0</v>
      </c>
      <c r="BA31" s="44" t="str">
        <f t="shared" si="3"/>
        <v>SIN AVANCE</v>
      </c>
      <c r="BB31" s="46">
        <f t="shared" si="4"/>
        <v>-184</v>
      </c>
      <c r="BC31" s="45" t="str">
        <f t="shared" si="5"/>
        <v>VENCIDO</v>
      </c>
      <c r="BD31" s="75"/>
    </row>
    <row r="32" spans="1:56" ht="253.5" customHeight="1" thickBot="1" x14ac:dyDescent="0.3">
      <c r="A32" s="27">
        <v>19</v>
      </c>
      <c r="B32" s="26" t="s">
        <v>713</v>
      </c>
      <c r="C32" s="26" t="s">
        <v>7</v>
      </c>
      <c r="D32" s="26" t="s">
        <v>7</v>
      </c>
      <c r="E32" s="26" t="s">
        <v>712</v>
      </c>
      <c r="F32" s="26" t="s">
        <v>1137</v>
      </c>
      <c r="G32" s="26" t="s">
        <v>1138</v>
      </c>
      <c r="H32" s="26">
        <v>1</v>
      </c>
      <c r="I32" s="26" t="s">
        <v>1139</v>
      </c>
      <c r="J32" s="26" t="s">
        <v>7</v>
      </c>
      <c r="K32" s="26" t="s">
        <v>284</v>
      </c>
      <c r="L32" s="26" t="s">
        <v>7</v>
      </c>
      <c r="M32" s="28">
        <v>44927</v>
      </c>
      <c r="N32" s="28">
        <v>44957</v>
      </c>
      <c r="O32" s="28" t="s">
        <v>40</v>
      </c>
      <c r="P32" s="28" t="s">
        <v>698</v>
      </c>
      <c r="Q32" s="28" t="s">
        <v>238</v>
      </c>
      <c r="R32" s="28" t="s">
        <v>239</v>
      </c>
      <c r="S32" s="28" t="s">
        <v>7</v>
      </c>
      <c r="T32" s="26" t="s">
        <v>182</v>
      </c>
      <c r="U32" s="26" t="s">
        <v>182</v>
      </c>
      <c r="V32" s="26" t="s">
        <v>182</v>
      </c>
      <c r="W32" s="26" t="s">
        <v>182</v>
      </c>
      <c r="X32" s="26" t="s">
        <v>182</v>
      </c>
      <c r="Y32" s="26">
        <v>7.0000000000000007E-2</v>
      </c>
      <c r="Z32" s="29">
        <f t="shared" si="1"/>
        <v>7.0000000000000007E-2</v>
      </c>
      <c r="AA32" s="29">
        <v>1</v>
      </c>
      <c r="AB32" s="29">
        <v>0</v>
      </c>
      <c r="AC32" s="29">
        <v>0</v>
      </c>
      <c r="AD32" s="29">
        <v>0</v>
      </c>
      <c r="AE32" s="29"/>
      <c r="AF32" s="30"/>
      <c r="AG32" s="30"/>
      <c r="AH32" s="30"/>
      <c r="AI32" s="47"/>
      <c r="AJ32" s="48"/>
      <c r="AK32" s="48"/>
      <c r="AL32" s="48"/>
      <c r="AM32" s="48"/>
      <c r="AN32" s="31"/>
      <c r="AO32" s="67"/>
      <c r="AP32" s="67"/>
      <c r="AQ32" s="67"/>
      <c r="AR32" s="67"/>
      <c r="AS32" s="31"/>
      <c r="AT32" s="34"/>
      <c r="AU32" s="33"/>
      <c r="AV32" s="33"/>
      <c r="AW32" s="33"/>
      <c r="AX32" s="33"/>
      <c r="AY32" s="43">
        <f t="shared" si="2"/>
        <v>0</v>
      </c>
      <c r="AZ32" s="43">
        <f t="shared" si="0"/>
        <v>0</v>
      </c>
      <c r="BA32" s="44" t="str">
        <f t="shared" si="3"/>
        <v>SIN AVANCE</v>
      </c>
      <c r="BB32" s="46">
        <f t="shared" si="4"/>
        <v>-273</v>
      </c>
      <c r="BC32" s="45" t="str">
        <f t="shared" si="5"/>
        <v>VENCIDO</v>
      </c>
      <c r="BD32" s="75"/>
    </row>
    <row r="33" spans="1:56" ht="253.5" customHeight="1" thickBot="1" x14ac:dyDescent="0.3">
      <c r="A33" s="27">
        <v>20</v>
      </c>
      <c r="B33" s="26" t="s">
        <v>713</v>
      </c>
      <c r="C33" s="26" t="s">
        <v>7</v>
      </c>
      <c r="D33" s="26" t="s">
        <v>7</v>
      </c>
      <c r="E33" s="26" t="s">
        <v>712</v>
      </c>
      <c r="F33" s="26" t="s">
        <v>1140</v>
      </c>
      <c r="G33" s="26" t="s">
        <v>1141</v>
      </c>
      <c r="H33" s="26">
        <v>1</v>
      </c>
      <c r="I33" s="26" t="s">
        <v>1139</v>
      </c>
      <c r="J33" s="26" t="s">
        <v>7</v>
      </c>
      <c r="K33" s="26" t="s">
        <v>284</v>
      </c>
      <c r="L33" s="26" t="s">
        <v>7</v>
      </c>
      <c r="M33" s="28">
        <v>44933</v>
      </c>
      <c r="N33" s="28">
        <v>44940</v>
      </c>
      <c r="O33" s="28" t="s">
        <v>40</v>
      </c>
      <c r="P33" s="28" t="s">
        <v>698</v>
      </c>
      <c r="Q33" s="28" t="s">
        <v>238</v>
      </c>
      <c r="R33" s="28" t="s">
        <v>239</v>
      </c>
      <c r="S33" s="28" t="s">
        <v>7</v>
      </c>
      <c r="T33" s="26" t="s">
        <v>182</v>
      </c>
      <c r="U33" s="26" t="s">
        <v>182</v>
      </c>
      <c r="V33" s="26" t="s">
        <v>182</v>
      </c>
      <c r="W33" s="26" t="s">
        <v>182</v>
      </c>
      <c r="X33" s="26" t="s">
        <v>182</v>
      </c>
      <c r="Y33" s="26">
        <v>7.0000000000000007E-2</v>
      </c>
      <c r="Z33" s="29">
        <f t="shared" si="1"/>
        <v>7.0000000000000007E-2</v>
      </c>
      <c r="AA33" s="29">
        <v>1</v>
      </c>
      <c r="AB33" s="29">
        <v>0</v>
      </c>
      <c r="AC33" s="29">
        <v>0</v>
      </c>
      <c r="AD33" s="29">
        <v>0</v>
      </c>
      <c r="AE33" s="29"/>
      <c r="AF33" s="30"/>
      <c r="AG33" s="30"/>
      <c r="AH33" s="30"/>
      <c r="AI33" s="47"/>
      <c r="AJ33" s="48"/>
      <c r="AK33" s="48"/>
      <c r="AL33" s="48"/>
      <c r="AM33" s="48"/>
      <c r="AN33" s="31"/>
      <c r="AO33" s="67"/>
      <c r="AP33" s="67"/>
      <c r="AQ33" s="67"/>
      <c r="AR33" s="67"/>
      <c r="AS33" s="31"/>
      <c r="AT33" s="34"/>
      <c r="AU33" s="33"/>
      <c r="AV33" s="33"/>
      <c r="AW33" s="33"/>
      <c r="AX33" s="33"/>
      <c r="AY33" s="43">
        <f t="shared" si="2"/>
        <v>0</v>
      </c>
      <c r="AZ33" s="43">
        <f t="shared" si="0"/>
        <v>0</v>
      </c>
      <c r="BA33" s="44" t="str">
        <f t="shared" si="3"/>
        <v>SIN AVANCE</v>
      </c>
      <c r="BB33" s="46">
        <f t="shared" si="4"/>
        <v>-290</v>
      </c>
      <c r="BC33" s="45" t="str">
        <f t="shared" si="5"/>
        <v>VENCIDO</v>
      </c>
      <c r="BD33" s="75"/>
    </row>
    <row r="34" spans="1:56" ht="253.5" customHeight="1" thickBot="1" x14ac:dyDescent="0.3">
      <c r="A34" s="27">
        <v>21</v>
      </c>
      <c r="B34" s="26" t="s">
        <v>713</v>
      </c>
      <c r="C34" s="26" t="s">
        <v>7</v>
      </c>
      <c r="D34" s="26" t="s">
        <v>7</v>
      </c>
      <c r="E34" s="26" t="s">
        <v>712</v>
      </c>
      <c r="F34" s="26" t="s">
        <v>1142</v>
      </c>
      <c r="G34" s="26" t="s">
        <v>1143</v>
      </c>
      <c r="H34" s="26" t="s">
        <v>1144</v>
      </c>
      <c r="I34" s="26" t="s">
        <v>1145</v>
      </c>
      <c r="J34" s="26" t="s">
        <v>7</v>
      </c>
      <c r="K34" s="26" t="s">
        <v>194</v>
      </c>
      <c r="L34" s="26" t="s">
        <v>7</v>
      </c>
      <c r="M34" s="28">
        <v>44958</v>
      </c>
      <c r="N34" s="28">
        <v>45107</v>
      </c>
      <c r="O34" s="28" t="s">
        <v>40</v>
      </c>
      <c r="P34" s="28" t="s">
        <v>698</v>
      </c>
      <c r="Q34" s="28" t="s">
        <v>238</v>
      </c>
      <c r="R34" s="28" t="s">
        <v>239</v>
      </c>
      <c r="S34" s="28" t="s">
        <v>7</v>
      </c>
      <c r="T34" s="26" t="s">
        <v>182</v>
      </c>
      <c r="U34" s="26" t="s">
        <v>182</v>
      </c>
      <c r="V34" s="26" t="s">
        <v>182</v>
      </c>
      <c r="W34" s="26" t="s">
        <v>182</v>
      </c>
      <c r="X34" s="26" t="s">
        <v>182</v>
      </c>
      <c r="Y34" s="26">
        <v>7.0000000000000007E-2</v>
      </c>
      <c r="Z34" s="29">
        <f t="shared" si="1"/>
        <v>7.0000000000000007E-2</v>
      </c>
      <c r="AA34" s="29">
        <v>0.4</v>
      </c>
      <c r="AB34" s="29">
        <v>0.6</v>
      </c>
      <c r="AC34" s="29">
        <v>0</v>
      </c>
      <c r="AD34" s="29">
        <v>0</v>
      </c>
      <c r="AE34" s="29"/>
      <c r="AF34" s="30"/>
      <c r="AG34" s="30"/>
      <c r="AH34" s="30"/>
      <c r="AI34" s="47"/>
      <c r="AJ34" s="48"/>
      <c r="AK34" s="48"/>
      <c r="AL34" s="48"/>
      <c r="AM34" s="48"/>
      <c r="AN34" s="31"/>
      <c r="AO34" s="67"/>
      <c r="AP34" s="67"/>
      <c r="AQ34" s="67"/>
      <c r="AR34" s="67"/>
      <c r="AS34" s="31"/>
      <c r="AT34" s="34"/>
      <c r="AU34" s="33"/>
      <c r="AV34" s="33"/>
      <c r="AW34" s="33"/>
      <c r="AX34" s="33"/>
      <c r="AY34" s="43">
        <f t="shared" si="2"/>
        <v>0</v>
      </c>
      <c r="AZ34" s="43">
        <f t="shared" si="0"/>
        <v>0</v>
      </c>
      <c r="BA34" s="44" t="str">
        <f t="shared" si="3"/>
        <v>SIN AVANCE</v>
      </c>
      <c r="BB34" s="46">
        <f t="shared" si="4"/>
        <v>-123</v>
      </c>
      <c r="BC34" s="45" t="str">
        <f t="shared" si="5"/>
        <v>VENCIDO</v>
      </c>
      <c r="BD34" s="75"/>
    </row>
    <row r="35" spans="1:56" ht="253.5" customHeight="1" thickBot="1" x14ac:dyDescent="0.3">
      <c r="A35" s="27">
        <v>22</v>
      </c>
      <c r="B35" s="26" t="s">
        <v>1146</v>
      </c>
      <c r="C35" s="26" t="s">
        <v>7</v>
      </c>
      <c r="D35" s="26" t="s">
        <v>7</v>
      </c>
      <c r="E35" s="26" t="s">
        <v>7</v>
      </c>
      <c r="F35" s="26" t="s">
        <v>1147</v>
      </c>
      <c r="G35" s="26" t="s">
        <v>1148</v>
      </c>
      <c r="H35" s="26" t="s">
        <v>1149</v>
      </c>
      <c r="I35" s="26" t="s">
        <v>1150</v>
      </c>
      <c r="J35" s="26" t="s">
        <v>7</v>
      </c>
      <c r="K35" s="26" t="s">
        <v>7</v>
      </c>
      <c r="L35" s="26" t="s">
        <v>7</v>
      </c>
      <c r="M35" s="28">
        <v>44958</v>
      </c>
      <c r="N35" s="28">
        <v>45138</v>
      </c>
      <c r="O35" s="28" t="s">
        <v>40</v>
      </c>
      <c r="P35" s="28" t="s">
        <v>698</v>
      </c>
      <c r="Q35" s="28" t="s">
        <v>238</v>
      </c>
      <c r="R35" s="28" t="s">
        <v>239</v>
      </c>
      <c r="S35" s="28" t="s">
        <v>7</v>
      </c>
      <c r="T35" s="26" t="s">
        <v>182</v>
      </c>
      <c r="U35" s="26" t="s">
        <v>182</v>
      </c>
      <c r="V35" s="26" t="s">
        <v>182</v>
      </c>
      <c r="W35" s="26" t="s">
        <v>182</v>
      </c>
      <c r="X35" s="26" t="s">
        <v>182</v>
      </c>
      <c r="Y35" s="26">
        <v>1</v>
      </c>
      <c r="Z35" s="29">
        <f t="shared" si="1"/>
        <v>1</v>
      </c>
      <c r="AA35" s="29">
        <v>0</v>
      </c>
      <c r="AB35" s="29">
        <v>0.5</v>
      </c>
      <c r="AC35" s="29">
        <v>0.5</v>
      </c>
      <c r="AD35" s="29">
        <v>0</v>
      </c>
      <c r="AE35" s="29"/>
      <c r="AF35" s="30"/>
      <c r="AG35" s="30"/>
      <c r="AH35" s="30"/>
      <c r="AI35" s="47"/>
      <c r="AJ35" s="48"/>
      <c r="AK35" s="48"/>
      <c r="AL35" s="48"/>
      <c r="AM35" s="48"/>
      <c r="AN35" s="31"/>
      <c r="AO35" s="67"/>
      <c r="AP35" s="67"/>
      <c r="AQ35" s="67"/>
      <c r="AR35" s="67"/>
      <c r="AS35" s="31"/>
      <c r="AT35" s="34"/>
      <c r="AU35" s="33"/>
      <c r="AV35" s="33"/>
      <c r="AW35" s="33"/>
      <c r="AX35" s="33"/>
      <c r="AY35" s="43">
        <f t="shared" si="2"/>
        <v>0</v>
      </c>
      <c r="AZ35" s="43">
        <f t="shared" si="0"/>
        <v>0</v>
      </c>
      <c r="BA35" s="44" t="str">
        <f t="shared" si="3"/>
        <v>SIN AVANCE</v>
      </c>
      <c r="BB35" s="46">
        <f t="shared" si="4"/>
        <v>-92</v>
      </c>
      <c r="BC35" s="45" t="str">
        <f t="shared" si="5"/>
        <v>VENCIDO</v>
      </c>
      <c r="BD35" s="75">
        <f>SUM(AY35:AY37)</f>
        <v>0</v>
      </c>
    </row>
    <row r="36" spans="1:56" ht="253.5" customHeight="1" thickBot="1" x14ac:dyDescent="0.3">
      <c r="A36" s="27">
        <v>23</v>
      </c>
      <c r="B36" s="26" t="s">
        <v>1146</v>
      </c>
      <c r="C36" s="26" t="s">
        <v>7</v>
      </c>
      <c r="D36" s="26" t="s">
        <v>7</v>
      </c>
      <c r="E36" s="26" t="s">
        <v>7</v>
      </c>
      <c r="F36" s="26" t="s">
        <v>1151</v>
      </c>
      <c r="G36" s="26" t="s">
        <v>1152</v>
      </c>
      <c r="H36" s="26" t="s">
        <v>1153</v>
      </c>
      <c r="I36" s="26" t="s">
        <v>1154</v>
      </c>
      <c r="J36" s="26" t="s">
        <v>7</v>
      </c>
      <c r="K36" s="26" t="s">
        <v>7</v>
      </c>
      <c r="L36" s="26" t="s">
        <v>7</v>
      </c>
      <c r="M36" s="28">
        <v>44958</v>
      </c>
      <c r="N36" s="28">
        <v>45107</v>
      </c>
      <c r="O36" s="28" t="s">
        <v>40</v>
      </c>
      <c r="P36" s="28" t="s">
        <v>698</v>
      </c>
      <c r="Q36" s="28" t="s">
        <v>238</v>
      </c>
      <c r="R36" s="28" t="s">
        <v>239</v>
      </c>
      <c r="S36" s="28" t="s">
        <v>7</v>
      </c>
      <c r="T36" s="26" t="s">
        <v>182</v>
      </c>
      <c r="U36" s="26" t="s">
        <v>182</v>
      </c>
      <c r="V36" s="26" t="s">
        <v>182</v>
      </c>
      <c r="W36" s="26" t="s">
        <v>182</v>
      </c>
      <c r="X36" s="26" t="s">
        <v>182</v>
      </c>
      <c r="Y36" s="26">
        <v>0.5</v>
      </c>
      <c r="Z36" s="29">
        <f t="shared" si="1"/>
        <v>0.5</v>
      </c>
      <c r="AA36" s="29">
        <v>0</v>
      </c>
      <c r="AB36" s="29">
        <v>1</v>
      </c>
      <c r="AC36" s="29">
        <v>0</v>
      </c>
      <c r="AD36" s="29">
        <v>0</v>
      </c>
      <c r="AE36" s="29"/>
      <c r="AF36" s="30"/>
      <c r="AG36" s="30"/>
      <c r="AH36" s="30"/>
      <c r="AI36" s="47"/>
      <c r="AJ36" s="48"/>
      <c r="AK36" s="48"/>
      <c r="AL36" s="48"/>
      <c r="AM36" s="48"/>
      <c r="AN36" s="31"/>
      <c r="AO36" s="67"/>
      <c r="AP36" s="67"/>
      <c r="AQ36" s="67"/>
      <c r="AR36" s="67"/>
      <c r="AS36" s="31"/>
      <c r="AT36" s="34"/>
      <c r="AU36" s="33"/>
      <c r="AV36" s="33"/>
      <c r="AW36" s="33"/>
      <c r="AX36" s="33"/>
      <c r="AY36" s="43">
        <f t="shared" si="2"/>
        <v>0</v>
      </c>
      <c r="AZ36" s="43">
        <f t="shared" si="0"/>
        <v>0</v>
      </c>
      <c r="BA36" s="44" t="str">
        <f t="shared" si="3"/>
        <v>SIN AVANCE</v>
      </c>
      <c r="BB36" s="46">
        <f t="shared" si="4"/>
        <v>-123</v>
      </c>
      <c r="BC36" s="45" t="str">
        <f t="shared" si="5"/>
        <v>VENCIDO</v>
      </c>
      <c r="BD36" s="75"/>
    </row>
    <row r="37" spans="1:56" ht="253.5" customHeight="1" thickBot="1" x14ac:dyDescent="0.3">
      <c r="A37" s="27">
        <v>24</v>
      </c>
      <c r="B37" s="26" t="s">
        <v>1146</v>
      </c>
      <c r="C37" s="26" t="s">
        <v>7</v>
      </c>
      <c r="D37" s="26" t="s">
        <v>7</v>
      </c>
      <c r="E37" s="26" t="s">
        <v>7</v>
      </c>
      <c r="F37" s="26" t="s">
        <v>1155</v>
      </c>
      <c r="G37" s="26" t="s">
        <v>1156</v>
      </c>
      <c r="H37" s="26" t="s">
        <v>1157</v>
      </c>
      <c r="I37" s="26" t="s">
        <v>1158</v>
      </c>
      <c r="J37" s="26" t="s">
        <v>7</v>
      </c>
      <c r="K37" s="26" t="s">
        <v>7</v>
      </c>
      <c r="L37" s="26" t="s">
        <v>7</v>
      </c>
      <c r="M37" s="28">
        <v>44958</v>
      </c>
      <c r="N37" s="28">
        <v>45107</v>
      </c>
      <c r="O37" s="28" t="s">
        <v>40</v>
      </c>
      <c r="P37" s="28" t="s">
        <v>698</v>
      </c>
      <c r="Q37" s="28" t="s">
        <v>238</v>
      </c>
      <c r="R37" s="28" t="s">
        <v>239</v>
      </c>
      <c r="S37" s="28" t="s">
        <v>7</v>
      </c>
      <c r="T37" s="26" t="s">
        <v>182</v>
      </c>
      <c r="U37" s="26" t="s">
        <v>182</v>
      </c>
      <c r="V37" s="26" t="s">
        <v>182</v>
      </c>
      <c r="W37" s="26" t="s">
        <v>182</v>
      </c>
      <c r="X37" s="26" t="s">
        <v>182</v>
      </c>
      <c r="Y37" s="26">
        <v>0.5</v>
      </c>
      <c r="Z37" s="29">
        <f t="shared" si="1"/>
        <v>0.5</v>
      </c>
      <c r="AA37" s="29">
        <v>0</v>
      </c>
      <c r="AB37" s="29">
        <v>1</v>
      </c>
      <c r="AC37" s="29">
        <v>0</v>
      </c>
      <c r="AD37" s="29">
        <v>0</v>
      </c>
      <c r="AE37" s="29"/>
      <c r="AF37" s="30"/>
      <c r="AG37" s="30"/>
      <c r="AH37" s="30"/>
      <c r="AI37" s="47"/>
      <c r="AJ37" s="48"/>
      <c r="AK37" s="48"/>
      <c r="AL37" s="48"/>
      <c r="AM37" s="48"/>
      <c r="AN37" s="31"/>
      <c r="AO37" s="67"/>
      <c r="AP37" s="67"/>
      <c r="AQ37" s="67"/>
      <c r="AR37" s="67"/>
      <c r="AS37" s="31"/>
      <c r="AT37" s="34"/>
      <c r="AU37" s="33"/>
      <c r="AV37" s="33"/>
      <c r="AW37" s="33"/>
      <c r="AX37" s="33"/>
      <c r="AY37" s="43">
        <f t="shared" si="2"/>
        <v>0</v>
      </c>
      <c r="AZ37" s="43">
        <f t="shared" si="0"/>
        <v>0</v>
      </c>
      <c r="BA37" s="44" t="str">
        <f t="shared" si="3"/>
        <v>SIN AVANCE</v>
      </c>
      <c r="BB37" s="46">
        <f t="shared" si="4"/>
        <v>-123</v>
      </c>
      <c r="BC37" s="45" t="str">
        <f t="shared" si="5"/>
        <v>VENCIDO</v>
      </c>
      <c r="BD37" s="75"/>
    </row>
    <row r="38" spans="1:56" ht="253.5" customHeight="1" thickBot="1" x14ac:dyDescent="0.3">
      <c r="A38" s="27">
        <v>25</v>
      </c>
      <c r="B38" s="26" t="s">
        <v>1159</v>
      </c>
      <c r="C38" s="26" t="s">
        <v>1079</v>
      </c>
      <c r="D38" s="26" t="s">
        <v>1160</v>
      </c>
      <c r="E38" s="26" t="s">
        <v>709</v>
      </c>
      <c r="F38" s="26" t="s">
        <v>1161</v>
      </c>
      <c r="G38" s="26" t="s">
        <v>1113</v>
      </c>
      <c r="H38" s="26" t="s">
        <v>1114</v>
      </c>
      <c r="I38" s="26" t="s">
        <v>1115</v>
      </c>
      <c r="J38" s="26" t="s">
        <v>279</v>
      </c>
      <c r="K38" s="26" t="s">
        <v>284</v>
      </c>
      <c r="L38" s="26" t="s">
        <v>7</v>
      </c>
      <c r="M38" s="28">
        <v>44958</v>
      </c>
      <c r="N38" s="28">
        <v>45291</v>
      </c>
      <c r="O38" s="28" t="s">
        <v>40</v>
      </c>
      <c r="P38" s="28" t="s">
        <v>698</v>
      </c>
      <c r="Q38" s="28" t="s">
        <v>238</v>
      </c>
      <c r="R38" s="28" t="s">
        <v>239</v>
      </c>
      <c r="S38" s="28" t="s">
        <v>7</v>
      </c>
      <c r="T38" s="26" t="s">
        <v>182</v>
      </c>
      <c r="U38" s="26" t="s">
        <v>182</v>
      </c>
      <c r="V38" s="26" t="s">
        <v>182</v>
      </c>
      <c r="W38" s="26" t="s">
        <v>182</v>
      </c>
      <c r="X38" s="26" t="s">
        <v>182</v>
      </c>
      <c r="Y38" s="26">
        <v>0.5</v>
      </c>
      <c r="Z38" s="29">
        <f t="shared" si="1"/>
        <v>0.5</v>
      </c>
      <c r="AA38" s="29">
        <v>0</v>
      </c>
      <c r="AB38" s="29">
        <v>0.33</v>
      </c>
      <c r="AC38" s="29">
        <v>0.33</v>
      </c>
      <c r="AD38" s="29">
        <v>0.34</v>
      </c>
      <c r="AE38" s="29"/>
      <c r="AF38" s="30"/>
      <c r="AG38" s="30"/>
      <c r="AH38" s="30"/>
      <c r="AI38" s="47"/>
      <c r="AJ38" s="48"/>
      <c r="AK38" s="48"/>
      <c r="AL38" s="48"/>
      <c r="AM38" s="48"/>
      <c r="AN38" s="31"/>
      <c r="AO38" s="67"/>
      <c r="AP38" s="67"/>
      <c r="AQ38" s="67"/>
      <c r="AR38" s="67"/>
      <c r="AS38" s="31"/>
      <c r="AT38" s="34"/>
      <c r="AU38" s="33"/>
      <c r="AV38" s="33"/>
      <c r="AW38" s="33"/>
      <c r="AX38" s="33"/>
      <c r="AY38" s="43">
        <f t="shared" si="2"/>
        <v>0</v>
      </c>
      <c r="AZ38" s="43">
        <f t="shared" si="0"/>
        <v>0</v>
      </c>
      <c r="BA38" s="44" t="str">
        <f t="shared" si="3"/>
        <v>SIN AVANCE</v>
      </c>
      <c r="BB38" s="46">
        <f t="shared" si="4"/>
        <v>61</v>
      </c>
      <c r="BC38" s="45" t="str">
        <f t="shared" si="5"/>
        <v>CON TIEMPO</v>
      </c>
      <c r="BD38" s="75">
        <f>SUM(AY38:AY39)</f>
        <v>0</v>
      </c>
    </row>
    <row r="39" spans="1:56" ht="253.5" customHeight="1" thickBot="1" x14ac:dyDescent="0.3">
      <c r="A39" s="27">
        <v>26</v>
      </c>
      <c r="B39" s="26" t="s">
        <v>1159</v>
      </c>
      <c r="C39" s="26" t="s">
        <v>1079</v>
      </c>
      <c r="D39" s="26" t="s">
        <v>1162</v>
      </c>
      <c r="E39" s="26" t="s">
        <v>709</v>
      </c>
      <c r="F39" s="26" t="s">
        <v>1163</v>
      </c>
      <c r="G39" s="26" t="s">
        <v>1164</v>
      </c>
      <c r="H39" s="26" t="s">
        <v>1165</v>
      </c>
      <c r="I39" s="26" t="s">
        <v>1166</v>
      </c>
      <c r="J39" s="26" t="s">
        <v>279</v>
      </c>
      <c r="K39" s="26" t="s">
        <v>284</v>
      </c>
      <c r="L39" s="26" t="s">
        <v>7</v>
      </c>
      <c r="M39" s="28">
        <v>44958</v>
      </c>
      <c r="N39" s="28">
        <v>45138</v>
      </c>
      <c r="O39" s="28" t="s">
        <v>40</v>
      </c>
      <c r="P39" s="28" t="s">
        <v>698</v>
      </c>
      <c r="Q39" s="28" t="s">
        <v>238</v>
      </c>
      <c r="R39" s="28" t="s">
        <v>239</v>
      </c>
      <c r="S39" s="28" t="s">
        <v>7</v>
      </c>
      <c r="T39" s="26" t="s">
        <v>182</v>
      </c>
      <c r="U39" s="26" t="s">
        <v>182</v>
      </c>
      <c r="V39" s="26" t="s">
        <v>182</v>
      </c>
      <c r="W39" s="26" t="s">
        <v>182</v>
      </c>
      <c r="X39" s="26" t="s">
        <v>182</v>
      </c>
      <c r="Y39" s="26">
        <v>0.5</v>
      </c>
      <c r="Z39" s="29">
        <f t="shared" si="1"/>
        <v>0.5</v>
      </c>
      <c r="AA39" s="29">
        <v>0.25</v>
      </c>
      <c r="AB39" s="29">
        <v>0.25</v>
      </c>
      <c r="AC39" s="29">
        <v>0.25</v>
      </c>
      <c r="AD39" s="29">
        <v>0.25</v>
      </c>
      <c r="AE39" s="29"/>
      <c r="AF39" s="30"/>
      <c r="AG39" s="30"/>
      <c r="AH39" s="30"/>
      <c r="AI39" s="47"/>
      <c r="AJ39" s="48"/>
      <c r="AK39" s="48"/>
      <c r="AL39" s="48"/>
      <c r="AM39" s="48"/>
      <c r="AN39" s="31"/>
      <c r="AO39" s="67"/>
      <c r="AP39" s="67"/>
      <c r="AQ39" s="67"/>
      <c r="AR39" s="67"/>
      <c r="AS39" s="31"/>
      <c r="AT39" s="34"/>
      <c r="AU39" s="33"/>
      <c r="AV39" s="33"/>
      <c r="AW39" s="33"/>
      <c r="AX39" s="33"/>
      <c r="AY39" s="43">
        <f t="shared" si="2"/>
        <v>0</v>
      </c>
      <c r="AZ39" s="43">
        <f t="shared" si="0"/>
        <v>0</v>
      </c>
      <c r="BA39" s="44" t="str">
        <f t="shared" si="3"/>
        <v>SIN AVANCE</v>
      </c>
      <c r="BB39" s="46">
        <f t="shared" si="4"/>
        <v>-92</v>
      </c>
      <c r="BC39" s="45" t="str">
        <f t="shared" si="5"/>
        <v>VENCIDO</v>
      </c>
      <c r="BD39" s="75"/>
    </row>
    <row r="40" spans="1:56" ht="253.5" customHeight="1" thickBot="1" x14ac:dyDescent="0.3">
      <c r="A40" s="27">
        <v>27</v>
      </c>
      <c r="B40" s="26" t="s">
        <v>251</v>
      </c>
      <c r="C40" s="26" t="s">
        <v>1079</v>
      </c>
      <c r="D40" s="26" t="s">
        <v>1167</v>
      </c>
      <c r="E40" s="26" t="s">
        <v>250</v>
      </c>
      <c r="F40" s="26" t="s">
        <v>1168</v>
      </c>
      <c r="G40" s="26" t="s">
        <v>1169</v>
      </c>
      <c r="H40" s="26" t="s">
        <v>1170</v>
      </c>
      <c r="I40" s="26" t="s">
        <v>1171</v>
      </c>
      <c r="J40" s="26" t="s">
        <v>254</v>
      </c>
      <c r="K40" s="26" t="s">
        <v>7</v>
      </c>
      <c r="L40" s="26" t="s">
        <v>7</v>
      </c>
      <c r="M40" s="28">
        <v>44927</v>
      </c>
      <c r="N40" s="28">
        <v>45016</v>
      </c>
      <c r="O40" s="28" t="s">
        <v>32</v>
      </c>
      <c r="P40" s="28" t="s">
        <v>237</v>
      </c>
      <c r="Q40" s="28" t="s">
        <v>238</v>
      </c>
      <c r="R40" s="28" t="s">
        <v>239</v>
      </c>
      <c r="S40" s="28" t="s">
        <v>7</v>
      </c>
      <c r="T40" s="26" t="s">
        <v>182</v>
      </c>
      <c r="U40" s="26" t="s">
        <v>182</v>
      </c>
      <c r="V40" s="26" t="s">
        <v>182</v>
      </c>
      <c r="W40" s="26" t="s">
        <v>182</v>
      </c>
      <c r="X40" s="26" t="s">
        <v>182</v>
      </c>
      <c r="Y40" s="26">
        <v>0.14000000000000001</v>
      </c>
      <c r="Z40" s="29">
        <f t="shared" si="1"/>
        <v>0.14000000000000001</v>
      </c>
      <c r="AA40" s="29">
        <v>1</v>
      </c>
      <c r="AB40" s="29">
        <v>0</v>
      </c>
      <c r="AC40" s="29">
        <v>0</v>
      </c>
      <c r="AD40" s="29">
        <v>0</v>
      </c>
      <c r="AE40" s="29"/>
      <c r="AF40" s="30"/>
      <c r="AG40" s="30"/>
      <c r="AH40" s="30"/>
      <c r="AI40" s="47"/>
      <c r="AJ40" s="48"/>
      <c r="AK40" s="48"/>
      <c r="AL40" s="48"/>
      <c r="AM40" s="48"/>
      <c r="AN40" s="31"/>
      <c r="AO40" s="67"/>
      <c r="AP40" s="67"/>
      <c r="AQ40" s="67"/>
      <c r="AR40" s="67"/>
      <c r="AS40" s="31"/>
      <c r="AT40" s="34"/>
      <c r="AU40" s="33"/>
      <c r="AV40" s="33"/>
      <c r="AW40" s="33"/>
      <c r="AX40" s="33"/>
      <c r="AY40" s="43">
        <f t="shared" si="2"/>
        <v>0</v>
      </c>
      <c r="AZ40" s="43">
        <f t="shared" si="0"/>
        <v>0</v>
      </c>
      <c r="BA40" s="44" t="str">
        <f t="shared" si="3"/>
        <v>SIN AVANCE</v>
      </c>
      <c r="BB40" s="46">
        <f t="shared" si="4"/>
        <v>-214</v>
      </c>
      <c r="BC40" s="45" t="str">
        <f t="shared" si="5"/>
        <v>VENCIDO</v>
      </c>
      <c r="BD40" s="75">
        <f>SUM(AY40:AY44)</f>
        <v>0</v>
      </c>
    </row>
    <row r="41" spans="1:56" ht="253.5" customHeight="1" thickBot="1" x14ac:dyDescent="0.3">
      <c r="A41" s="27">
        <v>28</v>
      </c>
      <c r="B41" s="26" t="s">
        <v>1172</v>
      </c>
      <c r="C41" s="26" t="s">
        <v>1079</v>
      </c>
      <c r="D41" s="26" t="s">
        <v>1173</v>
      </c>
      <c r="E41" s="26" t="s">
        <v>250</v>
      </c>
      <c r="F41" s="26" t="s">
        <v>1174</v>
      </c>
      <c r="G41" s="26" t="s">
        <v>1175</v>
      </c>
      <c r="H41" s="26" t="s">
        <v>1176</v>
      </c>
      <c r="I41" s="26" t="s">
        <v>1177</v>
      </c>
      <c r="J41" s="26" t="s">
        <v>254</v>
      </c>
      <c r="K41" s="26" t="s">
        <v>7</v>
      </c>
      <c r="L41" s="26" t="s">
        <v>7</v>
      </c>
      <c r="M41" s="28">
        <v>44958</v>
      </c>
      <c r="N41" s="28">
        <v>45230</v>
      </c>
      <c r="O41" s="28" t="s">
        <v>32</v>
      </c>
      <c r="P41" s="28" t="s">
        <v>237</v>
      </c>
      <c r="Q41" s="28" t="s">
        <v>238</v>
      </c>
      <c r="R41" s="28" t="s">
        <v>239</v>
      </c>
      <c r="S41" s="28" t="s">
        <v>7</v>
      </c>
      <c r="T41" s="26" t="s">
        <v>182</v>
      </c>
      <c r="U41" s="26" t="s">
        <v>182</v>
      </c>
      <c r="V41" s="26" t="s">
        <v>182</v>
      </c>
      <c r="W41" s="26" t="s">
        <v>182</v>
      </c>
      <c r="X41" s="26" t="s">
        <v>182</v>
      </c>
      <c r="Y41" s="26">
        <v>0.14000000000000001</v>
      </c>
      <c r="Z41" s="29">
        <f t="shared" si="1"/>
        <v>0.14000000000000001</v>
      </c>
      <c r="AA41" s="29">
        <v>0.25</v>
      </c>
      <c r="AB41" s="29">
        <v>0.25</v>
      </c>
      <c r="AC41" s="29">
        <v>0.25</v>
      </c>
      <c r="AD41" s="29">
        <v>0.25</v>
      </c>
      <c r="AE41" s="29"/>
      <c r="AF41" s="30"/>
      <c r="AG41" s="30"/>
      <c r="AH41" s="30"/>
      <c r="AI41" s="47"/>
      <c r="AJ41" s="48"/>
      <c r="AK41" s="48"/>
      <c r="AL41" s="48"/>
      <c r="AM41" s="48"/>
      <c r="AN41" s="31"/>
      <c r="AO41" s="67"/>
      <c r="AP41" s="67"/>
      <c r="AQ41" s="67"/>
      <c r="AR41" s="67"/>
      <c r="AS41" s="31"/>
      <c r="AT41" s="34"/>
      <c r="AU41" s="33"/>
      <c r="AV41" s="33"/>
      <c r="AW41" s="33"/>
      <c r="AX41" s="33"/>
      <c r="AY41" s="43">
        <f t="shared" si="2"/>
        <v>0</v>
      </c>
      <c r="AZ41" s="43">
        <f t="shared" si="0"/>
        <v>0</v>
      </c>
      <c r="BA41" s="44" t="str">
        <f t="shared" si="3"/>
        <v>SIN AVANCE</v>
      </c>
      <c r="BB41" s="46">
        <f t="shared" si="4"/>
        <v>0</v>
      </c>
      <c r="BC41" s="45" t="str">
        <f t="shared" si="5"/>
        <v>VENCIDO</v>
      </c>
      <c r="BD41" s="75"/>
    </row>
    <row r="42" spans="1:56" ht="253.5" customHeight="1" thickBot="1" x14ac:dyDescent="0.3">
      <c r="A42" s="27">
        <v>31</v>
      </c>
      <c r="B42" s="26" t="s">
        <v>1172</v>
      </c>
      <c r="C42" s="26" t="s">
        <v>1079</v>
      </c>
      <c r="D42" s="26" t="s">
        <v>1178</v>
      </c>
      <c r="E42" s="26" t="s">
        <v>250</v>
      </c>
      <c r="F42" s="26" t="s">
        <v>1179</v>
      </c>
      <c r="G42" s="26" t="s">
        <v>1180</v>
      </c>
      <c r="H42" s="26" t="s">
        <v>1181</v>
      </c>
      <c r="I42" s="26" t="s">
        <v>1182</v>
      </c>
      <c r="J42" s="26" t="s">
        <v>254</v>
      </c>
      <c r="K42" s="26" t="s">
        <v>1183</v>
      </c>
      <c r="L42" s="26" t="s">
        <v>7</v>
      </c>
      <c r="M42" s="28">
        <v>44986</v>
      </c>
      <c r="N42" s="28">
        <v>45290</v>
      </c>
      <c r="O42" s="28" t="s">
        <v>32</v>
      </c>
      <c r="P42" s="28" t="s">
        <v>237</v>
      </c>
      <c r="Q42" s="28" t="s">
        <v>238</v>
      </c>
      <c r="R42" s="28" t="s">
        <v>239</v>
      </c>
      <c r="S42" s="28" t="s">
        <v>7</v>
      </c>
      <c r="T42" s="26" t="s">
        <v>182</v>
      </c>
      <c r="U42" s="26" t="s">
        <v>182</v>
      </c>
      <c r="V42" s="26" t="s">
        <v>182</v>
      </c>
      <c r="W42" s="26" t="s">
        <v>182</v>
      </c>
      <c r="X42" s="26" t="s">
        <v>182</v>
      </c>
      <c r="Y42" s="26">
        <v>0.14000000000000001</v>
      </c>
      <c r="Z42" s="29">
        <f t="shared" si="1"/>
        <v>0.14000000000000001</v>
      </c>
      <c r="AA42" s="29">
        <v>0.1</v>
      </c>
      <c r="AB42" s="29">
        <v>0.3</v>
      </c>
      <c r="AC42" s="29">
        <v>0.3</v>
      </c>
      <c r="AD42" s="29">
        <v>0.3</v>
      </c>
      <c r="AE42" s="29"/>
      <c r="AF42" s="30"/>
      <c r="AG42" s="30"/>
      <c r="AH42" s="30"/>
      <c r="AI42" s="47"/>
      <c r="AJ42" s="48"/>
      <c r="AK42" s="48"/>
      <c r="AL42" s="48"/>
      <c r="AM42" s="48"/>
      <c r="AN42" s="31"/>
      <c r="AO42" s="67"/>
      <c r="AP42" s="67"/>
      <c r="AQ42" s="67"/>
      <c r="AR42" s="67"/>
      <c r="AS42" s="31"/>
      <c r="AT42" s="34"/>
      <c r="AU42" s="33"/>
      <c r="AV42" s="33"/>
      <c r="AW42" s="33"/>
      <c r="AX42" s="33"/>
      <c r="AY42" s="43">
        <f t="shared" si="2"/>
        <v>0</v>
      </c>
      <c r="AZ42" s="43">
        <f t="shared" si="0"/>
        <v>0</v>
      </c>
      <c r="BA42" s="44" t="str">
        <f t="shared" si="3"/>
        <v>SIN AVANCE</v>
      </c>
      <c r="BB42" s="46">
        <f t="shared" si="4"/>
        <v>60</v>
      </c>
      <c r="BC42" s="45" t="str">
        <f t="shared" si="5"/>
        <v>CON TIEMPO</v>
      </c>
      <c r="BD42" s="75"/>
    </row>
    <row r="43" spans="1:56" ht="253.5" customHeight="1" thickBot="1" x14ac:dyDescent="0.3">
      <c r="A43" s="27">
        <v>32</v>
      </c>
      <c r="B43" s="26" t="s">
        <v>1172</v>
      </c>
      <c r="C43" s="26" t="s">
        <v>1079</v>
      </c>
      <c r="D43" s="26" t="s">
        <v>1178</v>
      </c>
      <c r="E43" s="26" t="s">
        <v>250</v>
      </c>
      <c r="F43" s="26" t="s">
        <v>1184</v>
      </c>
      <c r="G43" s="26" t="s">
        <v>1185</v>
      </c>
      <c r="H43" s="26" t="s">
        <v>1186</v>
      </c>
      <c r="I43" s="26" t="s">
        <v>1187</v>
      </c>
      <c r="J43" s="26" t="s">
        <v>254</v>
      </c>
      <c r="K43" s="26" t="s">
        <v>1183</v>
      </c>
      <c r="L43" s="26" t="s">
        <v>7</v>
      </c>
      <c r="M43" s="28">
        <v>44986</v>
      </c>
      <c r="N43" s="28">
        <v>45290</v>
      </c>
      <c r="O43" s="28" t="s">
        <v>32</v>
      </c>
      <c r="P43" s="28" t="s">
        <v>237</v>
      </c>
      <c r="Q43" s="28" t="s">
        <v>238</v>
      </c>
      <c r="R43" s="28" t="s">
        <v>239</v>
      </c>
      <c r="S43" s="28" t="s">
        <v>7</v>
      </c>
      <c r="T43" s="26" t="s">
        <v>182</v>
      </c>
      <c r="U43" s="26" t="s">
        <v>182</v>
      </c>
      <c r="V43" s="26" t="s">
        <v>182</v>
      </c>
      <c r="W43" s="26" t="s">
        <v>182</v>
      </c>
      <c r="X43" s="26" t="s">
        <v>182</v>
      </c>
      <c r="Y43" s="26">
        <v>0.15</v>
      </c>
      <c r="Z43" s="29">
        <f t="shared" si="1"/>
        <v>0.15</v>
      </c>
      <c r="AA43" s="29">
        <v>0.1</v>
      </c>
      <c r="AB43" s="29">
        <v>0.3</v>
      </c>
      <c r="AC43" s="29">
        <v>0.3</v>
      </c>
      <c r="AD43" s="29">
        <v>0.3</v>
      </c>
      <c r="AE43" s="29"/>
      <c r="AF43" s="30"/>
      <c r="AG43" s="30"/>
      <c r="AH43" s="30"/>
      <c r="AI43" s="47"/>
      <c r="AJ43" s="48"/>
      <c r="AK43" s="48"/>
      <c r="AL43" s="48"/>
      <c r="AM43" s="48"/>
      <c r="AN43" s="31"/>
      <c r="AO43" s="67"/>
      <c r="AP43" s="67"/>
      <c r="AQ43" s="67"/>
      <c r="AR43" s="67"/>
      <c r="AS43" s="31"/>
      <c r="AT43" s="34"/>
      <c r="AU43" s="33"/>
      <c r="AV43" s="33"/>
      <c r="AW43" s="33"/>
      <c r="AX43" s="33"/>
      <c r="AY43" s="43">
        <f t="shared" si="2"/>
        <v>0</v>
      </c>
      <c r="AZ43" s="43">
        <f t="shared" si="0"/>
        <v>0</v>
      </c>
      <c r="BA43" s="44" t="str">
        <f t="shared" si="3"/>
        <v>SIN AVANCE</v>
      </c>
      <c r="BB43" s="46">
        <f t="shared" si="4"/>
        <v>60</v>
      </c>
      <c r="BC43" s="45" t="str">
        <f t="shared" si="5"/>
        <v>CON TIEMPO</v>
      </c>
      <c r="BD43" s="75"/>
    </row>
    <row r="44" spans="1:56" ht="253.5" customHeight="1" thickBot="1" x14ac:dyDescent="0.3">
      <c r="A44" s="27">
        <v>33</v>
      </c>
      <c r="B44" s="26" t="s">
        <v>1172</v>
      </c>
      <c r="C44" s="26" t="s">
        <v>1079</v>
      </c>
      <c r="D44" s="26" t="s">
        <v>1188</v>
      </c>
      <c r="E44" s="26" t="s">
        <v>250</v>
      </c>
      <c r="F44" s="26" t="s">
        <v>1189</v>
      </c>
      <c r="G44" s="26" t="s">
        <v>1190</v>
      </c>
      <c r="H44" s="26" t="s">
        <v>1191</v>
      </c>
      <c r="I44" s="26" t="s">
        <v>1192</v>
      </c>
      <c r="J44" s="26" t="s">
        <v>254</v>
      </c>
      <c r="K44" s="26" t="s">
        <v>7</v>
      </c>
      <c r="L44" s="26" t="s">
        <v>7</v>
      </c>
      <c r="M44" s="28">
        <v>44986</v>
      </c>
      <c r="N44" s="28">
        <v>45199</v>
      </c>
      <c r="O44" s="28" t="s">
        <v>32</v>
      </c>
      <c r="P44" s="28" t="s">
        <v>237</v>
      </c>
      <c r="Q44" s="28" t="s">
        <v>238</v>
      </c>
      <c r="R44" s="28" t="s">
        <v>239</v>
      </c>
      <c r="S44" s="28" t="s">
        <v>7</v>
      </c>
      <c r="T44" s="26" t="s">
        <v>182</v>
      </c>
      <c r="U44" s="26" t="s">
        <v>182</v>
      </c>
      <c r="V44" s="26" t="s">
        <v>182</v>
      </c>
      <c r="W44" s="26" t="s">
        <v>182</v>
      </c>
      <c r="X44" s="26" t="s">
        <v>182</v>
      </c>
      <c r="Y44" s="26">
        <v>0.15</v>
      </c>
      <c r="Z44" s="29">
        <f t="shared" si="1"/>
        <v>0.15</v>
      </c>
      <c r="AA44" s="29">
        <v>0.3</v>
      </c>
      <c r="AB44" s="29">
        <v>0.3</v>
      </c>
      <c r="AC44" s="29">
        <v>0.4</v>
      </c>
      <c r="AD44" s="29">
        <v>0</v>
      </c>
      <c r="AE44" s="29"/>
      <c r="AF44" s="30"/>
      <c r="AG44" s="30"/>
      <c r="AH44" s="30"/>
      <c r="AI44" s="47"/>
      <c r="AJ44" s="48"/>
      <c r="AK44" s="48"/>
      <c r="AL44" s="48"/>
      <c r="AM44" s="48"/>
      <c r="AN44" s="31"/>
      <c r="AO44" s="67"/>
      <c r="AP44" s="67"/>
      <c r="AQ44" s="67"/>
      <c r="AR44" s="67"/>
      <c r="AS44" s="31"/>
      <c r="AT44" s="34"/>
      <c r="AU44" s="33"/>
      <c r="AV44" s="33"/>
      <c r="AW44" s="33"/>
      <c r="AX44" s="33"/>
      <c r="AY44" s="43">
        <f t="shared" si="2"/>
        <v>0</v>
      </c>
      <c r="AZ44" s="43">
        <f t="shared" si="0"/>
        <v>0</v>
      </c>
      <c r="BA44" s="44" t="str">
        <f t="shared" si="3"/>
        <v>SIN AVANCE</v>
      </c>
      <c r="BB44" s="46">
        <f t="shared" si="4"/>
        <v>-31</v>
      </c>
      <c r="BC44" s="45" t="str">
        <f t="shared" si="5"/>
        <v>VENCIDO</v>
      </c>
      <c r="BD44" s="75"/>
    </row>
    <row r="45" spans="1:56" ht="253.5" customHeight="1" thickBot="1" x14ac:dyDescent="0.3">
      <c r="A45" s="27">
        <v>34</v>
      </c>
      <c r="B45" s="26" t="s">
        <v>1193</v>
      </c>
      <c r="C45" s="26" t="s">
        <v>7</v>
      </c>
      <c r="D45" s="26" t="s">
        <v>7</v>
      </c>
      <c r="E45" s="26" t="s">
        <v>240</v>
      </c>
      <c r="F45" s="26" t="s">
        <v>1194</v>
      </c>
      <c r="G45" s="26" t="s">
        <v>1195</v>
      </c>
      <c r="H45" s="26" t="s">
        <v>1196</v>
      </c>
      <c r="I45" s="26" t="s">
        <v>1197</v>
      </c>
      <c r="J45" s="26" t="s">
        <v>7</v>
      </c>
      <c r="K45" s="26" t="s">
        <v>1183</v>
      </c>
      <c r="L45" s="26" t="s">
        <v>7</v>
      </c>
      <c r="M45" s="28">
        <v>44927</v>
      </c>
      <c r="N45" s="28">
        <v>45016</v>
      </c>
      <c r="O45" s="28" t="s">
        <v>32</v>
      </c>
      <c r="P45" s="28" t="s">
        <v>237</v>
      </c>
      <c r="Q45" s="28" t="s">
        <v>238</v>
      </c>
      <c r="R45" s="28" t="s">
        <v>239</v>
      </c>
      <c r="S45" s="28" t="s">
        <v>7</v>
      </c>
      <c r="T45" s="26" t="s">
        <v>182</v>
      </c>
      <c r="U45" s="26" t="s">
        <v>182</v>
      </c>
      <c r="V45" s="26" t="s">
        <v>182</v>
      </c>
      <c r="W45" s="26" t="s">
        <v>182</v>
      </c>
      <c r="X45" s="26" t="s">
        <v>182</v>
      </c>
      <c r="Y45" s="26">
        <v>0.15</v>
      </c>
      <c r="Z45" s="29">
        <f t="shared" si="1"/>
        <v>0.15</v>
      </c>
      <c r="AA45" s="29">
        <v>0.25</v>
      </c>
      <c r="AB45" s="29">
        <v>0.25</v>
      </c>
      <c r="AC45" s="29">
        <v>0.25</v>
      </c>
      <c r="AD45" s="29">
        <v>0.25</v>
      </c>
      <c r="AE45" s="29"/>
      <c r="AF45" s="30"/>
      <c r="AG45" s="30"/>
      <c r="AH45" s="30"/>
      <c r="AI45" s="47"/>
      <c r="AJ45" s="48"/>
      <c r="AK45" s="48"/>
      <c r="AL45" s="48"/>
      <c r="AM45" s="48"/>
      <c r="AN45" s="31"/>
      <c r="AO45" s="67"/>
      <c r="AP45" s="67"/>
      <c r="AQ45" s="67"/>
      <c r="AR45" s="67"/>
      <c r="AS45" s="31"/>
      <c r="AT45" s="34"/>
      <c r="AU45" s="33"/>
      <c r="AV45" s="33"/>
      <c r="AW45" s="33"/>
      <c r="AX45" s="33"/>
      <c r="AY45" s="43">
        <f t="shared" si="2"/>
        <v>0</v>
      </c>
      <c r="AZ45" s="43">
        <f t="shared" si="0"/>
        <v>0</v>
      </c>
      <c r="BA45" s="44" t="str">
        <f t="shared" si="3"/>
        <v>SIN AVANCE</v>
      </c>
      <c r="BB45" s="46">
        <f t="shared" si="4"/>
        <v>-214</v>
      </c>
      <c r="BC45" s="45" t="str">
        <f t="shared" si="5"/>
        <v>VENCIDO</v>
      </c>
      <c r="BD45" s="75">
        <f>SUM(AY45:AY50)</f>
        <v>0</v>
      </c>
    </row>
    <row r="46" spans="1:56" ht="253.5" customHeight="1" thickBot="1" x14ac:dyDescent="0.3">
      <c r="A46" s="27">
        <v>35</v>
      </c>
      <c r="B46" s="26" t="s">
        <v>1193</v>
      </c>
      <c r="C46" s="26" t="s">
        <v>1079</v>
      </c>
      <c r="D46" s="26" t="s">
        <v>1178</v>
      </c>
      <c r="E46" s="26" t="s">
        <v>1198</v>
      </c>
      <c r="F46" s="26" t="s">
        <v>1199</v>
      </c>
      <c r="G46" s="26" t="s">
        <v>1200</v>
      </c>
      <c r="H46" s="26" t="s">
        <v>1201</v>
      </c>
      <c r="I46" s="26" t="s">
        <v>1201</v>
      </c>
      <c r="J46" s="26" t="s">
        <v>254</v>
      </c>
      <c r="K46" s="26" t="s">
        <v>1183</v>
      </c>
      <c r="L46" s="26" t="s">
        <v>7</v>
      </c>
      <c r="M46" s="28">
        <v>45017</v>
      </c>
      <c r="N46" s="28">
        <v>45275</v>
      </c>
      <c r="O46" s="28" t="s">
        <v>32</v>
      </c>
      <c r="P46" s="28" t="s">
        <v>237</v>
      </c>
      <c r="Q46" s="28" t="s">
        <v>238</v>
      </c>
      <c r="R46" s="28" t="s">
        <v>239</v>
      </c>
      <c r="S46" s="28" t="s">
        <v>7</v>
      </c>
      <c r="T46" s="26" t="s">
        <v>182</v>
      </c>
      <c r="U46" s="26" t="s">
        <v>182</v>
      </c>
      <c r="V46" s="26" t="s">
        <v>182</v>
      </c>
      <c r="W46" s="26" t="s">
        <v>182</v>
      </c>
      <c r="X46" s="26" t="s">
        <v>182</v>
      </c>
      <c r="Y46" s="26">
        <v>0.15</v>
      </c>
      <c r="Z46" s="29">
        <f t="shared" si="1"/>
        <v>0.15</v>
      </c>
      <c r="AA46" s="29">
        <v>0</v>
      </c>
      <c r="AB46" s="29">
        <v>0.33</v>
      </c>
      <c r="AC46" s="29">
        <v>0.33</v>
      </c>
      <c r="AD46" s="29">
        <v>0.34</v>
      </c>
      <c r="AE46" s="29"/>
      <c r="AF46" s="30"/>
      <c r="AG46" s="30"/>
      <c r="AH46" s="30"/>
      <c r="AI46" s="47"/>
      <c r="AJ46" s="48"/>
      <c r="AK46" s="48"/>
      <c r="AL46" s="48"/>
      <c r="AM46" s="48"/>
      <c r="AN46" s="31"/>
      <c r="AO46" s="67"/>
      <c r="AP46" s="67"/>
      <c r="AQ46" s="67"/>
      <c r="AR46" s="67"/>
      <c r="AS46" s="31"/>
      <c r="AT46" s="34"/>
      <c r="AU46" s="33"/>
      <c r="AV46" s="33"/>
      <c r="AW46" s="33"/>
      <c r="AX46" s="33"/>
      <c r="AY46" s="43">
        <f t="shared" si="2"/>
        <v>0</v>
      </c>
      <c r="AZ46" s="43">
        <f t="shared" si="0"/>
        <v>0</v>
      </c>
      <c r="BA46" s="44" t="str">
        <f t="shared" si="3"/>
        <v>SIN AVANCE</v>
      </c>
      <c r="BB46" s="46">
        <f t="shared" si="4"/>
        <v>45</v>
      </c>
      <c r="BC46" s="45" t="str">
        <f t="shared" si="5"/>
        <v>CON TIEMPO</v>
      </c>
      <c r="BD46" s="75"/>
    </row>
    <row r="47" spans="1:56" ht="253.5" customHeight="1" thickBot="1" x14ac:dyDescent="0.3">
      <c r="A47" s="27">
        <v>36</v>
      </c>
      <c r="B47" s="26" t="s">
        <v>1193</v>
      </c>
      <c r="C47" s="26" t="s">
        <v>7</v>
      </c>
      <c r="D47" s="26" t="s">
        <v>7</v>
      </c>
      <c r="E47" s="26" t="s">
        <v>240</v>
      </c>
      <c r="F47" s="26" t="s">
        <v>1202</v>
      </c>
      <c r="G47" s="26" t="s">
        <v>1203</v>
      </c>
      <c r="H47" s="26" t="s">
        <v>1204</v>
      </c>
      <c r="I47" s="26" t="s">
        <v>1204</v>
      </c>
      <c r="J47" s="26" t="s">
        <v>7</v>
      </c>
      <c r="K47" s="26" t="s">
        <v>1183</v>
      </c>
      <c r="L47" s="26" t="s">
        <v>7</v>
      </c>
      <c r="M47" s="28">
        <v>44927</v>
      </c>
      <c r="N47" s="28">
        <v>45107</v>
      </c>
      <c r="O47" s="28" t="s">
        <v>32</v>
      </c>
      <c r="P47" s="28" t="s">
        <v>237</v>
      </c>
      <c r="Q47" s="28" t="s">
        <v>238</v>
      </c>
      <c r="R47" s="28" t="s">
        <v>239</v>
      </c>
      <c r="S47" s="28" t="s">
        <v>7</v>
      </c>
      <c r="T47" s="26" t="s">
        <v>182</v>
      </c>
      <c r="U47" s="26" t="s">
        <v>182</v>
      </c>
      <c r="V47" s="26" t="s">
        <v>182</v>
      </c>
      <c r="W47" s="26" t="s">
        <v>182</v>
      </c>
      <c r="X47" s="26" t="s">
        <v>182</v>
      </c>
      <c r="Y47" s="26">
        <v>0.14000000000000001</v>
      </c>
      <c r="Z47" s="29">
        <f t="shared" si="1"/>
        <v>0.14000000000000001</v>
      </c>
      <c r="AA47" s="29">
        <v>0.5</v>
      </c>
      <c r="AB47" s="29">
        <v>0.5</v>
      </c>
      <c r="AC47" s="29">
        <v>0</v>
      </c>
      <c r="AD47" s="29">
        <v>0</v>
      </c>
      <c r="AE47" s="29"/>
      <c r="AF47" s="30"/>
      <c r="AG47" s="30"/>
      <c r="AH47" s="30"/>
      <c r="AI47" s="47"/>
      <c r="AJ47" s="48"/>
      <c r="AK47" s="48"/>
      <c r="AL47" s="48"/>
      <c r="AM47" s="48"/>
      <c r="AN47" s="31"/>
      <c r="AO47" s="67"/>
      <c r="AP47" s="67"/>
      <c r="AQ47" s="67"/>
      <c r="AR47" s="67"/>
      <c r="AS47" s="31"/>
      <c r="AT47" s="34"/>
      <c r="AU47" s="33"/>
      <c r="AV47" s="33"/>
      <c r="AW47" s="33"/>
      <c r="AX47" s="33"/>
      <c r="AY47" s="43">
        <f t="shared" si="2"/>
        <v>0</v>
      </c>
      <c r="AZ47" s="43">
        <f t="shared" si="0"/>
        <v>0</v>
      </c>
      <c r="BA47" s="44" t="str">
        <f t="shared" si="3"/>
        <v>SIN AVANCE</v>
      </c>
      <c r="BB47" s="46">
        <f t="shared" si="4"/>
        <v>-123</v>
      </c>
      <c r="BC47" s="45" t="str">
        <f t="shared" si="5"/>
        <v>VENCIDO</v>
      </c>
      <c r="BD47" s="75"/>
    </row>
    <row r="48" spans="1:56" ht="253.5" customHeight="1" thickBot="1" x14ac:dyDescent="0.3">
      <c r="A48" s="27">
        <v>38</v>
      </c>
      <c r="B48" s="26" t="s">
        <v>1193</v>
      </c>
      <c r="C48" s="26" t="s">
        <v>7</v>
      </c>
      <c r="D48" s="26" t="s">
        <v>7</v>
      </c>
      <c r="E48" s="26" t="s">
        <v>240</v>
      </c>
      <c r="F48" s="26" t="s">
        <v>1205</v>
      </c>
      <c r="G48" s="26" t="s">
        <v>1206</v>
      </c>
      <c r="H48" s="26" t="s">
        <v>1207</v>
      </c>
      <c r="I48" s="26" t="s">
        <v>1208</v>
      </c>
      <c r="J48" s="26" t="s">
        <v>254</v>
      </c>
      <c r="K48" s="26" t="s">
        <v>1183</v>
      </c>
      <c r="L48" s="26" t="s">
        <v>7</v>
      </c>
      <c r="M48" s="28">
        <v>44986</v>
      </c>
      <c r="N48" s="28">
        <v>45290</v>
      </c>
      <c r="O48" s="28" t="s">
        <v>32</v>
      </c>
      <c r="P48" s="28" t="s">
        <v>237</v>
      </c>
      <c r="Q48" s="28" t="s">
        <v>238</v>
      </c>
      <c r="R48" s="28" t="s">
        <v>239</v>
      </c>
      <c r="S48" s="28" t="s">
        <v>7</v>
      </c>
      <c r="T48" s="26" t="s">
        <v>182</v>
      </c>
      <c r="U48" s="26" t="s">
        <v>182</v>
      </c>
      <c r="V48" s="26" t="s">
        <v>182</v>
      </c>
      <c r="W48" s="26" t="s">
        <v>182</v>
      </c>
      <c r="X48" s="26" t="s">
        <v>182</v>
      </c>
      <c r="Y48" s="26">
        <v>0.14000000000000001</v>
      </c>
      <c r="Z48" s="29">
        <f t="shared" si="1"/>
        <v>0.14000000000000001</v>
      </c>
      <c r="AA48" s="29">
        <v>0.25</v>
      </c>
      <c r="AB48" s="29">
        <v>0.25</v>
      </c>
      <c r="AC48" s="29">
        <v>0.25</v>
      </c>
      <c r="AD48" s="29">
        <v>0.25</v>
      </c>
      <c r="AE48" s="29"/>
      <c r="AF48" s="30"/>
      <c r="AG48" s="30"/>
      <c r="AH48" s="30"/>
      <c r="AI48" s="47"/>
      <c r="AJ48" s="48"/>
      <c r="AK48" s="48"/>
      <c r="AL48" s="48"/>
      <c r="AM48" s="48"/>
      <c r="AN48" s="31"/>
      <c r="AO48" s="67"/>
      <c r="AP48" s="67"/>
      <c r="AQ48" s="67"/>
      <c r="AR48" s="67"/>
      <c r="AS48" s="31"/>
      <c r="AT48" s="34"/>
      <c r="AU48" s="33"/>
      <c r="AV48" s="33"/>
      <c r="AW48" s="33"/>
      <c r="AX48" s="33"/>
      <c r="AY48" s="43">
        <f t="shared" si="2"/>
        <v>0</v>
      </c>
      <c r="AZ48" s="43">
        <f t="shared" si="0"/>
        <v>0</v>
      </c>
      <c r="BA48" s="44" t="str">
        <f t="shared" si="3"/>
        <v>SIN AVANCE</v>
      </c>
      <c r="BB48" s="46">
        <f t="shared" si="4"/>
        <v>60</v>
      </c>
      <c r="BC48" s="45" t="str">
        <f t="shared" si="5"/>
        <v>CON TIEMPO</v>
      </c>
      <c r="BD48" s="75"/>
    </row>
    <row r="49" spans="1:56" ht="253.5" customHeight="1" thickBot="1" x14ac:dyDescent="0.3">
      <c r="A49" s="27">
        <v>39</v>
      </c>
      <c r="B49" s="26" t="s">
        <v>1193</v>
      </c>
      <c r="C49" s="26" t="s">
        <v>7</v>
      </c>
      <c r="D49" s="26" t="s">
        <v>7</v>
      </c>
      <c r="E49" s="26" t="s">
        <v>240</v>
      </c>
      <c r="F49" s="26" t="s">
        <v>1209</v>
      </c>
      <c r="G49" s="26" t="s">
        <v>1210</v>
      </c>
      <c r="H49" s="26" t="s">
        <v>1211</v>
      </c>
      <c r="I49" s="26" t="s">
        <v>1211</v>
      </c>
      <c r="J49" s="26" t="s">
        <v>7</v>
      </c>
      <c r="K49" s="26" t="s">
        <v>1183</v>
      </c>
      <c r="L49" s="26" t="s">
        <v>7</v>
      </c>
      <c r="M49" s="28">
        <v>45017</v>
      </c>
      <c r="N49" s="28">
        <v>45275</v>
      </c>
      <c r="O49" s="28" t="s">
        <v>32</v>
      </c>
      <c r="P49" s="28" t="s">
        <v>237</v>
      </c>
      <c r="Q49" s="28" t="s">
        <v>238</v>
      </c>
      <c r="R49" s="28" t="s">
        <v>239</v>
      </c>
      <c r="S49" s="28" t="s">
        <v>7</v>
      </c>
      <c r="T49" s="26" t="s">
        <v>182</v>
      </c>
      <c r="U49" s="26" t="s">
        <v>182</v>
      </c>
      <c r="V49" s="26" t="s">
        <v>182</v>
      </c>
      <c r="W49" s="26" t="s">
        <v>182</v>
      </c>
      <c r="X49" s="26" t="s">
        <v>182</v>
      </c>
      <c r="Y49" s="26">
        <v>0.14000000000000001</v>
      </c>
      <c r="Z49" s="29">
        <f t="shared" si="1"/>
        <v>0.14000000000000001</v>
      </c>
      <c r="AA49" s="29">
        <v>0</v>
      </c>
      <c r="AB49" s="29">
        <v>0.33</v>
      </c>
      <c r="AC49" s="29">
        <v>0.33</v>
      </c>
      <c r="AD49" s="29">
        <v>0.34</v>
      </c>
      <c r="AE49" s="29"/>
      <c r="AF49" s="30"/>
      <c r="AG49" s="30"/>
      <c r="AH49" s="30"/>
      <c r="AI49" s="47"/>
      <c r="AJ49" s="48"/>
      <c r="AK49" s="48"/>
      <c r="AL49" s="48"/>
      <c r="AM49" s="48"/>
      <c r="AN49" s="31"/>
      <c r="AO49" s="67"/>
      <c r="AP49" s="67"/>
      <c r="AQ49" s="67"/>
      <c r="AR49" s="67"/>
      <c r="AS49" s="31"/>
      <c r="AT49" s="34"/>
      <c r="AU49" s="33"/>
      <c r="AV49" s="33"/>
      <c r="AW49" s="33"/>
      <c r="AX49" s="33"/>
      <c r="AY49" s="43">
        <f t="shared" si="2"/>
        <v>0</v>
      </c>
      <c r="AZ49" s="43">
        <f t="shared" si="0"/>
        <v>0</v>
      </c>
      <c r="BA49" s="44" t="str">
        <f t="shared" si="3"/>
        <v>SIN AVANCE</v>
      </c>
      <c r="BB49" s="46">
        <f t="shared" si="4"/>
        <v>45</v>
      </c>
      <c r="BC49" s="45" t="str">
        <f t="shared" si="5"/>
        <v>CON TIEMPO</v>
      </c>
      <c r="BD49" s="75"/>
    </row>
    <row r="50" spans="1:56" ht="253.5" customHeight="1" thickBot="1" x14ac:dyDescent="0.3">
      <c r="A50" s="27">
        <v>40</v>
      </c>
      <c r="B50" s="26" t="s">
        <v>1193</v>
      </c>
      <c r="C50" s="26" t="s">
        <v>7</v>
      </c>
      <c r="D50" s="26" t="s">
        <v>7</v>
      </c>
      <c r="E50" s="26" t="s">
        <v>240</v>
      </c>
      <c r="F50" s="26" t="s">
        <v>1212</v>
      </c>
      <c r="G50" s="26" t="s">
        <v>1213</v>
      </c>
      <c r="H50" s="26" t="s">
        <v>1214</v>
      </c>
      <c r="I50" s="26" t="s">
        <v>1215</v>
      </c>
      <c r="J50" s="26" t="s">
        <v>7</v>
      </c>
      <c r="K50" s="26" t="s">
        <v>1183</v>
      </c>
      <c r="L50" s="26" t="s">
        <v>7</v>
      </c>
      <c r="M50" s="28">
        <v>45017</v>
      </c>
      <c r="N50" s="28">
        <v>45275</v>
      </c>
      <c r="O50" s="28" t="s">
        <v>32</v>
      </c>
      <c r="P50" s="28" t="s">
        <v>237</v>
      </c>
      <c r="Q50" s="28" t="s">
        <v>238</v>
      </c>
      <c r="R50" s="28" t="s">
        <v>239</v>
      </c>
      <c r="S50" s="28" t="s">
        <v>7</v>
      </c>
      <c r="T50" s="26" t="s">
        <v>182</v>
      </c>
      <c r="U50" s="26" t="s">
        <v>182</v>
      </c>
      <c r="V50" s="26" t="s">
        <v>182</v>
      </c>
      <c r="W50" s="26" t="s">
        <v>182</v>
      </c>
      <c r="X50" s="26" t="s">
        <v>182</v>
      </c>
      <c r="Y50" s="26">
        <v>0.14000000000000001</v>
      </c>
      <c r="Z50" s="29">
        <f t="shared" si="1"/>
        <v>0.14000000000000001</v>
      </c>
      <c r="AA50" s="29">
        <v>0</v>
      </c>
      <c r="AB50" s="29">
        <v>0.33</v>
      </c>
      <c r="AC50" s="29">
        <v>0.33</v>
      </c>
      <c r="AD50" s="29">
        <v>0.34</v>
      </c>
      <c r="AE50" s="29"/>
      <c r="AF50" s="30"/>
      <c r="AG50" s="30"/>
      <c r="AH50" s="30"/>
      <c r="AI50" s="47"/>
      <c r="AJ50" s="48"/>
      <c r="AK50" s="48"/>
      <c r="AL50" s="48"/>
      <c r="AM50" s="48"/>
      <c r="AN50" s="31"/>
      <c r="AO50" s="67"/>
      <c r="AP50" s="67"/>
      <c r="AQ50" s="67"/>
      <c r="AR50" s="67"/>
      <c r="AS50" s="31"/>
      <c r="AT50" s="34"/>
      <c r="AU50" s="33"/>
      <c r="AV50" s="33"/>
      <c r="AW50" s="33"/>
      <c r="AX50" s="33"/>
      <c r="AY50" s="43">
        <f t="shared" si="2"/>
        <v>0</v>
      </c>
      <c r="AZ50" s="43">
        <f t="shared" si="0"/>
        <v>0</v>
      </c>
      <c r="BA50" s="44" t="str">
        <f t="shared" si="3"/>
        <v>SIN AVANCE</v>
      </c>
      <c r="BB50" s="46">
        <f t="shared" si="4"/>
        <v>45</v>
      </c>
      <c r="BC50" s="45" t="str">
        <f t="shared" si="5"/>
        <v>CON TIEMPO</v>
      </c>
      <c r="BD50" s="75"/>
    </row>
    <row r="51" spans="1:56" ht="253.5" customHeight="1" thickBot="1" x14ac:dyDescent="0.3">
      <c r="A51" s="27">
        <v>41</v>
      </c>
      <c r="B51" s="26" t="s">
        <v>548</v>
      </c>
      <c r="C51" s="26" t="s">
        <v>1216</v>
      </c>
      <c r="D51" s="26" t="s">
        <v>1217</v>
      </c>
      <c r="E51" s="26" t="s">
        <v>547</v>
      </c>
      <c r="F51" s="26" t="s">
        <v>1218</v>
      </c>
      <c r="G51" s="26" t="s">
        <v>1219</v>
      </c>
      <c r="H51" s="26">
        <v>4</v>
      </c>
      <c r="I51" s="26" t="s">
        <v>1220</v>
      </c>
      <c r="J51" s="26" t="s">
        <v>550</v>
      </c>
      <c r="K51" s="26" t="s">
        <v>559</v>
      </c>
      <c r="L51" s="26" t="s">
        <v>7</v>
      </c>
      <c r="M51" s="28">
        <v>45015</v>
      </c>
      <c r="N51" s="28">
        <v>45290</v>
      </c>
      <c r="O51" s="28" t="s">
        <v>51</v>
      </c>
      <c r="P51" s="28" t="s">
        <v>520</v>
      </c>
      <c r="Q51" s="28" t="s">
        <v>306</v>
      </c>
      <c r="R51" s="28" t="s">
        <v>307</v>
      </c>
      <c r="S51" s="28" t="s">
        <v>521</v>
      </c>
      <c r="T51" s="26" t="s">
        <v>182</v>
      </c>
      <c r="U51" s="26" t="s">
        <v>182</v>
      </c>
      <c r="V51" s="26" t="s">
        <v>182</v>
      </c>
      <c r="W51" s="26" t="s">
        <v>182</v>
      </c>
      <c r="X51" s="26" t="s">
        <v>182</v>
      </c>
      <c r="Y51" s="26">
        <v>0.33</v>
      </c>
      <c r="Z51" s="29">
        <f t="shared" si="1"/>
        <v>0.33</v>
      </c>
      <c r="AA51" s="29">
        <v>0.25</v>
      </c>
      <c r="AB51" s="29">
        <v>0.25</v>
      </c>
      <c r="AC51" s="29">
        <v>0.25</v>
      </c>
      <c r="AD51" s="29">
        <v>0.25</v>
      </c>
      <c r="AE51" s="29"/>
      <c r="AF51" s="30"/>
      <c r="AG51" s="30"/>
      <c r="AH51" s="30"/>
      <c r="AI51" s="47"/>
      <c r="AJ51" s="48"/>
      <c r="AK51" s="48"/>
      <c r="AL51" s="48"/>
      <c r="AM51" s="48"/>
      <c r="AN51" s="31"/>
      <c r="AO51" s="67"/>
      <c r="AP51" s="67"/>
      <c r="AQ51" s="67"/>
      <c r="AR51" s="67"/>
      <c r="AS51" s="31"/>
      <c r="AT51" s="34"/>
      <c r="AU51" s="33"/>
      <c r="AV51" s="33"/>
      <c r="AW51" s="33"/>
      <c r="AX51" s="33"/>
      <c r="AY51" s="43">
        <f t="shared" si="2"/>
        <v>0</v>
      </c>
      <c r="AZ51" s="43">
        <f t="shared" si="0"/>
        <v>0</v>
      </c>
      <c r="BA51" s="44" t="str">
        <f t="shared" si="3"/>
        <v>SIN AVANCE</v>
      </c>
      <c r="BB51" s="46">
        <f t="shared" si="4"/>
        <v>60</v>
      </c>
      <c r="BC51" s="45" t="str">
        <f t="shared" si="5"/>
        <v>CON TIEMPO</v>
      </c>
      <c r="BD51" s="75">
        <f>SUMSQ(AY51:AY52)</f>
        <v>0</v>
      </c>
    </row>
    <row r="52" spans="1:56" ht="253.5" customHeight="1" thickBot="1" x14ac:dyDescent="0.3">
      <c r="A52" s="27">
        <v>43</v>
      </c>
      <c r="B52" s="26" t="s">
        <v>548</v>
      </c>
      <c r="C52" s="26" t="s">
        <v>1216</v>
      </c>
      <c r="D52" s="26" t="s">
        <v>1221</v>
      </c>
      <c r="E52" s="26" t="s">
        <v>547</v>
      </c>
      <c r="F52" s="26" t="s">
        <v>1222</v>
      </c>
      <c r="G52" s="26" t="s">
        <v>1223</v>
      </c>
      <c r="H52" s="26" t="s">
        <v>1224</v>
      </c>
      <c r="I52" s="26" t="s">
        <v>418</v>
      </c>
      <c r="J52" s="26" t="s">
        <v>550</v>
      </c>
      <c r="K52" s="26" t="s">
        <v>559</v>
      </c>
      <c r="L52" s="26" t="s">
        <v>7</v>
      </c>
      <c r="M52" s="28">
        <v>44958</v>
      </c>
      <c r="N52" s="28">
        <v>45291</v>
      </c>
      <c r="O52" s="28" t="s">
        <v>51</v>
      </c>
      <c r="P52" s="28" t="s">
        <v>520</v>
      </c>
      <c r="Q52" s="28" t="s">
        <v>306</v>
      </c>
      <c r="R52" s="28" t="s">
        <v>307</v>
      </c>
      <c r="S52" s="28" t="s">
        <v>521</v>
      </c>
      <c r="T52" s="26" t="s">
        <v>182</v>
      </c>
      <c r="U52" s="26" t="s">
        <v>182</v>
      </c>
      <c r="V52" s="26" t="s">
        <v>182</v>
      </c>
      <c r="W52" s="26" t="s">
        <v>182</v>
      </c>
      <c r="X52" s="26" t="s">
        <v>182</v>
      </c>
      <c r="Y52" s="26">
        <v>0.34</v>
      </c>
      <c r="Z52" s="29">
        <f t="shared" si="1"/>
        <v>0.34</v>
      </c>
      <c r="AA52" s="29">
        <v>0.25</v>
      </c>
      <c r="AB52" s="29">
        <v>0.25</v>
      </c>
      <c r="AC52" s="29">
        <v>0.25</v>
      </c>
      <c r="AD52" s="29">
        <v>0.25</v>
      </c>
      <c r="AE52" s="29"/>
      <c r="AF52" s="30"/>
      <c r="AG52" s="30"/>
      <c r="AH52" s="30"/>
      <c r="AI52" s="47"/>
      <c r="AJ52" s="48"/>
      <c r="AK52" s="48"/>
      <c r="AL52" s="48"/>
      <c r="AM52" s="48"/>
      <c r="AN52" s="31"/>
      <c r="AO52" s="67"/>
      <c r="AP52" s="67"/>
      <c r="AQ52" s="67"/>
      <c r="AR52" s="67"/>
      <c r="AS52" s="31"/>
      <c r="AT52" s="34"/>
      <c r="AU52" s="33"/>
      <c r="AV52" s="33"/>
      <c r="AW52" s="33"/>
      <c r="AX52" s="33"/>
      <c r="AY52" s="43">
        <f t="shared" si="2"/>
        <v>0</v>
      </c>
      <c r="AZ52" s="43">
        <f t="shared" si="0"/>
        <v>0</v>
      </c>
      <c r="BA52" s="44" t="str">
        <f t="shared" si="3"/>
        <v>SIN AVANCE</v>
      </c>
      <c r="BB52" s="46">
        <f t="shared" si="4"/>
        <v>61</v>
      </c>
      <c r="BC52" s="45" t="str">
        <f t="shared" si="5"/>
        <v>CON TIEMPO</v>
      </c>
      <c r="BD52" s="75"/>
    </row>
    <row r="53" spans="1:56" ht="253.5" customHeight="1" thickBot="1" x14ac:dyDescent="0.3">
      <c r="A53" s="27">
        <v>44</v>
      </c>
      <c r="B53" s="26" t="s">
        <v>1225</v>
      </c>
      <c r="C53" s="26" t="s">
        <v>7</v>
      </c>
      <c r="D53" s="26" t="s">
        <v>7</v>
      </c>
      <c r="E53" s="26" t="s">
        <v>7</v>
      </c>
      <c r="F53" s="26" t="s">
        <v>1226</v>
      </c>
      <c r="G53" s="26" t="s">
        <v>1227</v>
      </c>
      <c r="H53" s="26" t="s">
        <v>1228</v>
      </c>
      <c r="I53" s="26" t="s">
        <v>1229</v>
      </c>
      <c r="J53" s="26" t="s">
        <v>7</v>
      </c>
      <c r="K53" s="26" t="s">
        <v>7</v>
      </c>
      <c r="L53" s="26" t="s">
        <v>7</v>
      </c>
      <c r="M53" s="28">
        <v>44958</v>
      </c>
      <c r="N53" s="28">
        <v>45107</v>
      </c>
      <c r="O53" s="28" t="s">
        <v>51</v>
      </c>
      <c r="P53" s="28" t="s">
        <v>520</v>
      </c>
      <c r="Q53" s="28" t="s">
        <v>306</v>
      </c>
      <c r="R53" s="28" t="s">
        <v>307</v>
      </c>
      <c r="S53" s="28" t="s">
        <v>521</v>
      </c>
      <c r="T53" s="26" t="s">
        <v>182</v>
      </c>
      <c r="U53" s="26" t="s">
        <v>182</v>
      </c>
      <c r="V53" s="26" t="s">
        <v>182</v>
      </c>
      <c r="W53" s="26" t="s">
        <v>182</v>
      </c>
      <c r="X53" s="26" t="s">
        <v>182</v>
      </c>
      <c r="Y53" s="26">
        <v>0.09</v>
      </c>
      <c r="Z53" s="29">
        <f t="shared" si="1"/>
        <v>0.09</v>
      </c>
      <c r="AA53" s="29">
        <v>0</v>
      </c>
      <c r="AB53" s="29">
        <v>0</v>
      </c>
      <c r="AC53" s="29">
        <v>1</v>
      </c>
      <c r="AD53" s="29">
        <v>0</v>
      </c>
      <c r="AE53" s="29"/>
      <c r="AF53" s="30"/>
      <c r="AG53" s="30"/>
      <c r="AH53" s="30"/>
      <c r="AI53" s="47"/>
      <c r="AJ53" s="48"/>
      <c r="AK53" s="48"/>
      <c r="AL53" s="48"/>
      <c r="AM53" s="48"/>
      <c r="AN53" s="31"/>
      <c r="AO53" s="67"/>
      <c r="AP53" s="67"/>
      <c r="AQ53" s="67"/>
      <c r="AR53" s="67"/>
      <c r="AS53" s="31"/>
      <c r="AT53" s="34"/>
      <c r="AU53" s="33"/>
      <c r="AV53" s="33"/>
      <c r="AW53" s="33"/>
      <c r="AX53" s="33"/>
      <c r="AY53" s="43">
        <f t="shared" si="2"/>
        <v>0</v>
      </c>
      <c r="AZ53" s="43">
        <f t="shared" si="0"/>
        <v>0</v>
      </c>
      <c r="BA53" s="44" t="str">
        <f t="shared" si="3"/>
        <v>SIN AVANCE</v>
      </c>
      <c r="BB53" s="46">
        <f t="shared" si="4"/>
        <v>-123</v>
      </c>
      <c r="BC53" s="45" t="str">
        <f t="shared" si="5"/>
        <v>VENCIDO</v>
      </c>
      <c r="BD53" s="75">
        <f>SUM(AY53:AY63)</f>
        <v>0</v>
      </c>
    </row>
    <row r="54" spans="1:56" ht="253.5" customHeight="1" thickBot="1" x14ac:dyDescent="0.3">
      <c r="A54" s="27">
        <v>45</v>
      </c>
      <c r="B54" s="26" t="s">
        <v>1225</v>
      </c>
      <c r="C54" s="26" t="s">
        <v>7</v>
      </c>
      <c r="D54" s="26" t="s">
        <v>7</v>
      </c>
      <c r="E54" s="26" t="s">
        <v>7</v>
      </c>
      <c r="F54" s="26" t="s">
        <v>1230</v>
      </c>
      <c r="G54" s="26" t="s">
        <v>1231</v>
      </c>
      <c r="H54" s="26" t="s">
        <v>1232</v>
      </c>
      <c r="I54" s="26" t="s">
        <v>1233</v>
      </c>
      <c r="J54" s="26" t="s">
        <v>7</v>
      </c>
      <c r="K54" s="26" t="s">
        <v>559</v>
      </c>
      <c r="L54" s="26" t="s">
        <v>7</v>
      </c>
      <c r="M54" s="28">
        <v>44927</v>
      </c>
      <c r="N54" s="28">
        <v>45107</v>
      </c>
      <c r="O54" s="28" t="s">
        <v>51</v>
      </c>
      <c r="P54" s="28" t="s">
        <v>520</v>
      </c>
      <c r="Q54" s="28" t="s">
        <v>306</v>
      </c>
      <c r="R54" s="28" t="s">
        <v>307</v>
      </c>
      <c r="S54" s="28" t="s">
        <v>521</v>
      </c>
      <c r="T54" s="26" t="s">
        <v>182</v>
      </c>
      <c r="U54" s="26" t="s">
        <v>182</v>
      </c>
      <c r="V54" s="26" t="s">
        <v>182</v>
      </c>
      <c r="W54" s="26" t="s">
        <v>182</v>
      </c>
      <c r="X54" s="26" t="s">
        <v>182</v>
      </c>
      <c r="Y54" s="26">
        <v>0.09</v>
      </c>
      <c r="Z54" s="29">
        <f t="shared" si="1"/>
        <v>0.09</v>
      </c>
      <c r="AA54" s="29">
        <v>0.5</v>
      </c>
      <c r="AB54" s="29">
        <v>0.5</v>
      </c>
      <c r="AC54" s="29">
        <v>0</v>
      </c>
      <c r="AD54" s="29">
        <v>0</v>
      </c>
      <c r="AE54" s="29"/>
      <c r="AF54" s="30"/>
      <c r="AG54" s="30"/>
      <c r="AH54" s="30"/>
      <c r="AI54" s="47"/>
      <c r="AJ54" s="48"/>
      <c r="AK54" s="48"/>
      <c r="AL54" s="48"/>
      <c r="AM54" s="48"/>
      <c r="AN54" s="31"/>
      <c r="AO54" s="67"/>
      <c r="AP54" s="67"/>
      <c r="AQ54" s="67"/>
      <c r="AR54" s="67"/>
      <c r="AS54" s="31"/>
      <c r="AT54" s="34"/>
      <c r="AU54" s="33"/>
      <c r="AV54" s="33"/>
      <c r="AW54" s="33"/>
      <c r="AX54" s="33"/>
      <c r="AY54" s="43">
        <f t="shared" si="2"/>
        <v>0</v>
      </c>
      <c r="AZ54" s="43">
        <f t="shared" si="0"/>
        <v>0</v>
      </c>
      <c r="BA54" s="44" t="str">
        <f t="shared" si="3"/>
        <v>SIN AVANCE</v>
      </c>
      <c r="BB54" s="46">
        <f t="shared" si="4"/>
        <v>-123</v>
      </c>
      <c r="BC54" s="45" t="str">
        <f t="shared" si="5"/>
        <v>VENCIDO</v>
      </c>
      <c r="BD54" s="75"/>
    </row>
    <row r="55" spans="1:56" ht="253.5" customHeight="1" thickBot="1" x14ac:dyDescent="0.3">
      <c r="A55" s="27">
        <v>46</v>
      </c>
      <c r="B55" s="26" t="s">
        <v>1225</v>
      </c>
      <c r="C55" s="26" t="s">
        <v>7</v>
      </c>
      <c r="D55" s="26" t="s">
        <v>7</v>
      </c>
      <c r="E55" s="26" t="s">
        <v>7</v>
      </c>
      <c r="F55" s="26" t="s">
        <v>1234</v>
      </c>
      <c r="G55" s="26" t="s">
        <v>1235</v>
      </c>
      <c r="H55" s="26" t="s">
        <v>1236</v>
      </c>
      <c r="I55" s="26" t="s">
        <v>1237</v>
      </c>
      <c r="J55" s="26" t="s">
        <v>7</v>
      </c>
      <c r="K55" s="26" t="s">
        <v>559</v>
      </c>
      <c r="L55" s="26" t="s">
        <v>7</v>
      </c>
      <c r="M55" s="28">
        <v>45017</v>
      </c>
      <c r="N55" s="28">
        <v>45230</v>
      </c>
      <c r="O55" s="28" t="s">
        <v>51</v>
      </c>
      <c r="P55" s="28" t="s">
        <v>520</v>
      </c>
      <c r="Q55" s="28" t="s">
        <v>306</v>
      </c>
      <c r="R55" s="28" t="s">
        <v>307</v>
      </c>
      <c r="S55" s="28" t="s">
        <v>521</v>
      </c>
      <c r="T55" s="26" t="s">
        <v>182</v>
      </c>
      <c r="U55" s="26" t="s">
        <v>182</v>
      </c>
      <c r="V55" s="26" t="s">
        <v>182</v>
      </c>
      <c r="W55" s="26" t="s">
        <v>182</v>
      </c>
      <c r="X55" s="26" t="s">
        <v>182</v>
      </c>
      <c r="Y55" s="26">
        <v>0.09</v>
      </c>
      <c r="Z55" s="29">
        <f t="shared" si="1"/>
        <v>0.09</v>
      </c>
      <c r="AA55" s="29">
        <v>0</v>
      </c>
      <c r="AB55" s="29">
        <v>0.43</v>
      </c>
      <c r="AC55" s="29">
        <v>0.43</v>
      </c>
      <c r="AD55" s="29">
        <v>0.14000000000000001</v>
      </c>
      <c r="AE55" s="29"/>
      <c r="AF55" s="30"/>
      <c r="AG55" s="30"/>
      <c r="AH55" s="30"/>
      <c r="AI55" s="47"/>
      <c r="AJ55" s="48"/>
      <c r="AK55" s="48"/>
      <c r="AL55" s="48"/>
      <c r="AM55" s="48"/>
      <c r="AN55" s="31"/>
      <c r="AO55" s="67"/>
      <c r="AP55" s="67"/>
      <c r="AQ55" s="67"/>
      <c r="AR55" s="67"/>
      <c r="AS55" s="31"/>
      <c r="AT55" s="34"/>
      <c r="AU55" s="33"/>
      <c r="AV55" s="33"/>
      <c r="AW55" s="33"/>
      <c r="AX55" s="33"/>
      <c r="AY55" s="43">
        <f t="shared" si="2"/>
        <v>0</v>
      </c>
      <c r="AZ55" s="43">
        <f t="shared" si="0"/>
        <v>0</v>
      </c>
      <c r="BA55" s="44" t="str">
        <f t="shared" si="3"/>
        <v>SIN AVANCE</v>
      </c>
      <c r="BB55" s="46">
        <f t="shared" si="4"/>
        <v>0</v>
      </c>
      <c r="BC55" s="45" t="str">
        <f t="shared" si="5"/>
        <v>VENCIDO</v>
      </c>
      <c r="BD55" s="75"/>
    </row>
    <row r="56" spans="1:56" ht="253.5" customHeight="1" thickBot="1" x14ac:dyDescent="0.3">
      <c r="A56" s="27">
        <v>47</v>
      </c>
      <c r="B56" s="26" t="s">
        <v>1225</v>
      </c>
      <c r="C56" s="26" t="s">
        <v>7</v>
      </c>
      <c r="D56" s="26" t="s">
        <v>7</v>
      </c>
      <c r="E56" s="26" t="s">
        <v>7</v>
      </c>
      <c r="F56" s="26" t="s">
        <v>1238</v>
      </c>
      <c r="G56" s="26" t="s">
        <v>1239</v>
      </c>
      <c r="H56" s="26" t="s">
        <v>1240</v>
      </c>
      <c r="I56" s="26" t="s">
        <v>1241</v>
      </c>
      <c r="J56" s="26" t="s">
        <v>7</v>
      </c>
      <c r="K56" s="26" t="s">
        <v>559</v>
      </c>
      <c r="L56" s="26" t="s">
        <v>7</v>
      </c>
      <c r="M56" s="28">
        <v>45107</v>
      </c>
      <c r="N56" s="28">
        <v>45260</v>
      </c>
      <c r="O56" s="28" t="s">
        <v>51</v>
      </c>
      <c r="P56" s="28" t="s">
        <v>520</v>
      </c>
      <c r="Q56" s="28" t="s">
        <v>306</v>
      </c>
      <c r="R56" s="28" t="s">
        <v>307</v>
      </c>
      <c r="S56" s="28" t="s">
        <v>521</v>
      </c>
      <c r="T56" s="26" t="s">
        <v>182</v>
      </c>
      <c r="U56" s="26" t="s">
        <v>182</v>
      </c>
      <c r="V56" s="26" t="s">
        <v>182</v>
      </c>
      <c r="W56" s="26" t="s">
        <v>182</v>
      </c>
      <c r="X56" s="26" t="s">
        <v>182</v>
      </c>
      <c r="Y56" s="26">
        <v>0.09</v>
      </c>
      <c r="Z56" s="29">
        <f t="shared" si="1"/>
        <v>0.09</v>
      </c>
      <c r="AA56" s="29">
        <v>0</v>
      </c>
      <c r="AB56" s="29">
        <v>0.5</v>
      </c>
      <c r="AC56" s="29">
        <v>0</v>
      </c>
      <c r="AD56" s="29">
        <v>0.5</v>
      </c>
      <c r="AE56" s="29"/>
      <c r="AF56" s="30"/>
      <c r="AG56" s="30"/>
      <c r="AH56" s="30"/>
      <c r="AI56" s="47"/>
      <c r="AJ56" s="48"/>
      <c r="AK56" s="48"/>
      <c r="AL56" s="48"/>
      <c r="AM56" s="48"/>
      <c r="AN56" s="31"/>
      <c r="AO56" s="67"/>
      <c r="AP56" s="67"/>
      <c r="AQ56" s="67"/>
      <c r="AR56" s="67"/>
      <c r="AS56" s="31"/>
      <c r="AT56" s="34"/>
      <c r="AU56" s="33"/>
      <c r="AV56" s="33"/>
      <c r="AW56" s="33"/>
      <c r="AX56" s="33"/>
      <c r="AY56" s="43">
        <f t="shared" si="2"/>
        <v>0</v>
      </c>
      <c r="AZ56" s="43">
        <f t="shared" si="0"/>
        <v>0</v>
      </c>
      <c r="BA56" s="44" t="str">
        <f t="shared" si="3"/>
        <v>SIN AVANCE</v>
      </c>
      <c r="BB56" s="46">
        <f t="shared" si="4"/>
        <v>30</v>
      </c>
      <c r="BC56" s="45" t="str">
        <f t="shared" si="5"/>
        <v>CON TIEMPO</v>
      </c>
      <c r="BD56" s="75"/>
    </row>
    <row r="57" spans="1:56" ht="253.5" customHeight="1" thickBot="1" x14ac:dyDescent="0.3">
      <c r="A57" s="27">
        <v>48</v>
      </c>
      <c r="B57" s="26" t="s">
        <v>1225</v>
      </c>
      <c r="C57" s="26" t="s">
        <v>7</v>
      </c>
      <c r="D57" s="26" t="s">
        <v>7</v>
      </c>
      <c r="E57" s="26" t="s">
        <v>7</v>
      </c>
      <c r="F57" s="26" t="s">
        <v>1242</v>
      </c>
      <c r="G57" s="26" t="s">
        <v>1243</v>
      </c>
      <c r="H57" s="26" t="s">
        <v>1244</v>
      </c>
      <c r="I57" s="26" t="s">
        <v>1245</v>
      </c>
      <c r="J57" s="26" t="s">
        <v>7</v>
      </c>
      <c r="K57" s="26" t="s">
        <v>559</v>
      </c>
      <c r="L57" s="26" t="s">
        <v>7</v>
      </c>
      <c r="M57" s="28">
        <v>45229</v>
      </c>
      <c r="N57" s="28">
        <v>45260</v>
      </c>
      <c r="O57" s="28" t="s">
        <v>51</v>
      </c>
      <c r="P57" s="28" t="s">
        <v>520</v>
      </c>
      <c r="Q57" s="28" t="s">
        <v>306</v>
      </c>
      <c r="R57" s="28" t="s">
        <v>307</v>
      </c>
      <c r="S57" s="28" t="s">
        <v>521</v>
      </c>
      <c r="T57" s="26" t="s">
        <v>182</v>
      </c>
      <c r="U57" s="26" t="s">
        <v>182</v>
      </c>
      <c r="V57" s="26" t="s">
        <v>182</v>
      </c>
      <c r="W57" s="26" t="s">
        <v>182</v>
      </c>
      <c r="X57" s="26" t="s">
        <v>182</v>
      </c>
      <c r="Y57" s="26">
        <v>0.08</v>
      </c>
      <c r="Z57" s="29">
        <f t="shared" si="1"/>
        <v>0.08</v>
      </c>
      <c r="AA57" s="29">
        <v>0</v>
      </c>
      <c r="AB57" s="29">
        <v>0</v>
      </c>
      <c r="AC57" s="29">
        <v>0</v>
      </c>
      <c r="AD57" s="29">
        <v>1</v>
      </c>
      <c r="AE57" s="29"/>
      <c r="AF57" s="30"/>
      <c r="AG57" s="30"/>
      <c r="AH57" s="30"/>
      <c r="AI57" s="47"/>
      <c r="AJ57" s="48"/>
      <c r="AK57" s="48"/>
      <c r="AL57" s="48"/>
      <c r="AM57" s="48"/>
      <c r="AN57" s="31"/>
      <c r="AO57" s="67"/>
      <c r="AP57" s="67"/>
      <c r="AQ57" s="67"/>
      <c r="AR57" s="67"/>
      <c r="AS57" s="31"/>
      <c r="AT57" s="34"/>
      <c r="AU57" s="33"/>
      <c r="AV57" s="33"/>
      <c r="AW57" s="33"/>
      <c r="AX57" s="33"/>
      <c r="AY57" s="43">
        <f t="shared" si="2"/>
        <v>0</v>
      </c>
      <c r="AZ57" s="43">
        <f t="shared" si="0"/>
        <v>0</v>
      </c>
      <c r="BA57" s="44" t="str">
        <f t="shared" si="3"/>
        <v>SIN AVANCE</v>
      </c>
      <c r="BB57" s="46">
        <f t="shared" si="4"/>
        <v>30</v>
      </c>
      <c r="BC57" s="45" t="str">
        <f t="shared" si="5"/>
        <v>CON TIEMPO</v>
      </c>
      <c r="BD57" s="75"/>
    </row>
    <row r="58" spans="1:56" ht="253.5" customHeight="1" thickBot="1" x14ac:dyDescent="0.3">
      <c r="A58" s="27">
        <v>49</v>
      </c>
      <c r="B58" s="26" t="s">
        <v>1225</v>
      </c>
      <c r="C58" s="26" t="s">
        <v>7</v>
      </c>
      <c r="D58" s="26" t="s">
        <v>7</v>
      </c>
      <c r="E58" s="26" t="s">
        <v>7</v>
      </c>
      <c r="F58" s="26" t="s">
        <v>1246</v>
      </c>
      <c r="G58" s="26" t="s">
        <v>1247</v>
      </c>
      <c r="H58" s="26" t="s">
        <v>1248</v>
      </c>
      <c r="I58" s="26" t="s">
        <v>1249</v>
      </c>
      <c r="J58" s="26" t="s">
        <v>7</v>
      </c>
      <c r="K58" s="26" t="s">
        <v>559</v>
      </c>
      <c r="L58" s="26" t="s">
        <v>7</v>
      </c>
      <c r="M58" s="28">
        <v>44986</v>
      </c>
      <c r="N58" s="28">
        <v>45015</v>
      </c>
      <c r="O58" s="28" t="s">
        <v>51</v>
      </c>
      <c r="P58" s="28" t="s">
        <v>520</v>
      </c>
      <c r="Q58" s="28" t="s">
        <v>306</v>
      </c>
      <c r="R58" s="28" t="s">
        <v>307</v>
      </c>
      <c r="S58" s="28" t="s">
        <v>521</v>
      </c>
      <c r="T58" s="26" t="s">
        <v>182</v>
      </c>
      <c r="U58" s="26" t="s">
        <v>182</v>
      </c>
      <c r="V58" s="26" t="s">
        <v>182</v>
      </c>
      <c r="W58" s="26" t="s">
        <v>182</v>
      </c>
      <c r="X58" s="26" t="s">
        <v>182</v>
      </c>
      <c r="Y58" s="26">
        <v>0.08</v>
      </c>
      <c r="Z58" s="29">
        <f t="shared" si="1"/>
        <v>0.08</v>
      </c>
      <c r="AA58" s="29">
        <v>1</v>
      </c>
      <c r="AB58" s="29">
        <v>0</v>
      </c>
      <c r="AC58" s="29">
        <v>0</v>
      </c>
      <c r="AD58" s="29">
        <v>0</v>
      </c>
      <c r="AE58" s="29"/>
      <c r="AF58" s="30"/>
      <c r="AG58" s="30"/>
      <c r="AH58" s="30"/>
      <c r="AI58" s="47"/>
      <c r="AJ58" s="48"/>
      <c r="AK58" s="48"/>
      <c r="AL58" s="48"/>
      <c r="AM58" s="48"/>
      <c r="AN58" s="31"/>
      <c r="AO58" s="67"/>
      <c r="AP58" s="67"/>
      <c r="AQ58" s="67"/>
      <c r="AR58" s="67"/>
      <c r="AS58" s="31"/>
      <c r="AT58" s="34"/>
      <c r="AU58" s="33"/>
      <c r="AV58" s="33"/>
      <c r="AW58" s="33"/>
      <c r="AX58" s="33"/>
      <c r="AY58" s="43">
        <f t="shared" si="2"/>
        <v>0</v>
      </c>
      <c r="AZ58" s="43">
        <f t="shared" si="0"/>
        <v>0</v>
      </c>
      <c r="BA58" s="44" t="str">
        <f t="shared" si="3"/>
        <v>SIN AVANCE</v>
      </c>
      <c r="BB58" s="46">
        <f t="shared" si="4"/>
        <v>-215</v>
      </c>
      <c r="BC58" s="45" t="str">
        <f t="shared" si="5"/>
        <v>VENCIDO</v>
      </c>
      <c r="BD58" s="75"/>
    </row>
    <row r="59" spans="1:56" ht="253.5" customHeight="1" thickBot="1" x14ac:dyDescent="0.3">
      <c r="A59" s="27">
        <v>50</v>
      </c>
      <c r="B59" s="26" t="s">
        <v>1225</v>
      </c>
      <c r="C59" s="26" t="s">
        <v>7</v>
      </c>
      <c r="D59" s="26" t="s">
        <v>7</v>
      </c>
      <c r="E59" s="26" t="s">
        <v>7</v>
      </c>
      <c r="F59" s="26" t="s">
        <v>1250</v>
      </c>
      <c r="G59" s="26" t="s">
        <v>1251</v>
      </c>
      <c r="H59" s="26" t="s">
        <v>1252</v>
      </c>
      <c r="I59" s="26" t="s">
        <v>1253</v>
      </c>
      <c r="J59" s="26" t="s">
        <v>7</v>
      </c>
      <c r="K59" s="26" t="s">
        <v>559</v>
      </c>
      <c r="L59" s="26" t="s">
        <v>7</v>
      </c>
      <c r="M59" s="28">
        <v>44958</v>
      </c>
      <c r="N59" s="28">
        <v>45015</v>
      </c>
      <c r="O59" s="28" t="s">
        <v>51</v>
      </c>
      <c r="P59" s="28" t="s">
        <v>520</v>
      </c>
      <c r="Q59" s="28" t="s">
        <v>306</v>
      </c>
      <c r="R59" s="28" t="s">
        <v>307</v>
      </c>
      <c r="S59" s="28" t="s">
        <v>521</v>
      </c>
      <c r="T59" s="26" t="s">
        <v>182</v>
      </c>
      <c r="U59" s="26" t="s">
        <v>182</v>
      </c>
      <c r="V59" s="26" t="s">
        <v>182</v>
      </c>
      <c r="W59" s="26" t="s">
        <v>182</v>
      </c>
      <c r="X59" s="26" t="s">
        <v>182</v>
      </c>
      <c r="Y59" s="26">
        <v>0.08</v>
      </c>
      <c r="Z59" s="29">
        <f t="shared" si="1"/>
        <v>0.08</v>
      </c>
      <c r="AA59" s="29">
        <v>1</v>
      </c>
      <c r="AB59" s="29">
        <v>0</v>
      </c>
      <c r="AC59" s="29">
        <v>0</v>
      </c>
      <c r="AD59" s="29">
        <v>0</v>
      </c>
      <c r="AE59" s="29"/>
      <c r="AF59" s="30"/>
      <c r="AG59" s="30"/>
      <c r="AH59" s="30"/>
      <c r="AI59" s="47"/>
      <c r="AJ59" s="48"/>
      <c r="AK59" s="48"/>
      <c r="AL59" s="48"/>
      <c r="AM59" s="48"/>
      <c r="AN59" s="31"/>
      <c r="AO59" s="67"/>
      <c r="AP59" s="67"/>
      <c r="AQ59" s="67"/>
      <c r="AR59" s="67"/>
      <c r="AS59" s="31"/>
      <c r="AT59" s="34"/>
      <c r="AU59" s="33"/>
      <c r="AV59" s="33"/>
      <c r="AW59" s="33"/>
      <c r="AX59" s="33"/>
      <c r="AY59" s="43">
        <f t="shared" si="2"/>
        <v>0</v>
      </c>
      <c r="AZ59" s="43">
        <f t="shared" si="0"/>
        <v>0</v>
      </c>
      <c r="BA59" s="44" t="str">
        <f t="shared" si="3"/>
        <v>SIN AVANCE</v>
      </c>
      <c r="BB59" s="46">
        <f t="shared" si="4"/>
        <v>-215</v>
      </c>
      <c r="BC59" s="45" t="str">
        <f t="shared" si="5"/>
        <v>VENCIDO</v>
      </c>
      <c r="BD59" s="75"/>
    </row>
    <row r="60" spans="1:56" ht="253.5" customHeight="1" thickBot="1" x14ac:dyDescent="0.3">
      <c r="A60" s="27">
        <v>51</v>
      </c>
      <c r="B60" s="26" t="s">
        <v>1225</v>
      </c>
      <c r="C60" s="26" t="s">
        <v>7</v>
      </c>
      <c r="D60" s="26" t="s">
        <v>7</v>
      </c>
      <c r="E60" s="26" t="s">
        <v>7</v>
      </c>
      <c r="F60" s="26" t="s">
        <v>1254</v>
      </c>
      <c r="G60" s="26" t="s">
        <v>1255</v>
      </c>
      <c r="H60" s="26" t="s">
        <v>1170</v>
      </c>
      <c r="I60" s="26" t="s">
        <v>1256</v>
      </c>
      <c r="J60" s="26" t="s">
        <v>7</v>
      </c>
      <c r="K60" s="26" t="s">
        <v>559</v>
      </c>
      <c r="L60" s="26" t="s">
        <v>7</v>
      </c>
      <c r="M60" s="28">
        <v>45231</v>
      </c>
      <c r="N60" s="28">
        <v>45260</v>
      </c>
      <c r="O60" s="28" t="s">
        <v>51</v>
      </c>
      <c r="P60" s="28" t="s">
        <v>520</v>
      </c>
      <c r="Q60" s="28" t="s">
        <v>306</v>
      </c>
      <c r="R60" s="28" t="s">
        <v>307</v>
      </c>
      <c r="S60" s="28" t="s">
        <v>521</v>
      </c>
      <c r="T60" s="26" t="s">
        <v>182</v>
      </c>
      <c r="U60" s="26" t="s">
        <v>182</v>
      </c>
      <c r="V60" s="26" t="s">
        <v>182</v>
      </c>
      <c r="W60" s="26" t="s">
        <v>182</v>
      </c>
      <c r="X60" s="26" t="s">
        <v>182</v>
      </c>
      <c r="Y60" s="26">
        <v>0.08</v>
      </c>
      <c r="Z60" s="29">
        <f t="shared" si="1"/>
        <v>0.08</v>
      </c>
      <c r="AA60" s="29">
        <v>0</v>
      </c>
      <c r="AB60" s="29">
        <v>0</v>
      </c>
      <c r="AC60" s="29">
        <v>0</v>
      </c>
      <c r="AD60" s="29">
        <v>1</v>
      </c>
      <c r="AE60" s="29"/>
      <c r="AF60" s="30"/>
      <c r="AG60" s="30"/>
      <c r="AH60" s="30"/>
      <c r="AI60" s="47"/>
      <c r="AJ60" s="48"/>
      <c r="AK60" s="48"/>
      <c r="AL60" s="48"/>
      <c r="AM60" s="48"/>
      <c r="AN60" s="31"/>
      <c r="AO60" s="67"/>
      <c r="AP60" s="67"/>
      <c r="AQ60" s="67"/>
      <c r="AR60" s="67"/>
      <c r="AS60" s="31"/>
      <c r="AT60" s="34"/>
      <c r="AU60" s="33"/>
      <c r="AV60" s="33"/>
      <c r="AW60" s="33"/>
      <c r="AX60" s="33"/>
      <c r="AY60" s="43">
        <f t="shared" si="2"/>
        <v>0</v>
      </c>
      <c r="AZ60" s="43">
        <f t="shared" si="0"/>
        <v>0</v>
      </c>
      <c r="BA60" s="44" t="str">
        <f t="shared" si="3"/>
        <v>SIN AVANCE</v>
      </c>
      <c r="BB60" s="46">
        <f t="shared" si="4"/>
        <v>30</v>
      </c>
      <c r="BC60" s="45" t="str">
        <f t="shared" si="5"/>
        <v>CON TIEMPO</v>
      </c>
      <c r="BD60" s="75"/>
    </row>
    <row r="61" spans="1:56" ht="253.5" customHeight="1" thickBot="1" x14ac:dyDescent="0.3">
      <c r="A61" s="27">
        <v>52</v>
      </c>
      <c r="B61" s="26" t="s">
        <v>1225</v>
      </c>
      <c r="C61" s="26" t="s">
        <v>7</v>
      </c>
      <c r="D61" s="26" t="s">
        <v>7</v>
      </c>
      <c r="E61" s="26" t="s">
        <v>7</v>
      </c>
      <c r="F61" s="26" t="s">
        <v>1257</v>
      </c>
      <c r="G61" s="26" t="s">
        <v>1258</v>
      </c>
      <c r="H61" s="26" t="s">
        <v>1259</v>
      </c>
      <c r="I61" s="26" t="s">
        <v>1260</v>
      </c>
      <c r="J61" s="26" t="s">
        <v>7</v>
      </c>
      <c r="K61" s="26" t="s">
        <v>559</v>
      </c>
      <c r="L61" s="26" t="s">
        <v>7</v>
      </c>
      <c r="M61" s="28">
        <v>45231</v>
      </c>
      <c r="N61" s="28">
        <v>45260</v>
      </c>
      <c r="O61" s="28" t="s">
        <v>51</v>
      </c>
      <c r="P61" s="28" t="s">
        <v>520</v>
      </c>
      <c r="Q61" s="28" t="s">
        <v>306</v>
      </c>
      <c r="R61" s="28" t="s">
        <v>307</v>
      </c>
      <c r="S61" s="28" t="s">
        <v>521</v>
      </c>
      <c r="T61" s="26" t="s">
        <v>182</v>
      </c>
      <c r="U61" s="26" t="s">
        <v>182</v>
      </c>
      <c r="V61" s="26" t="s">
        <v>182</v>
      </c>
      <c r="W61" s="26" t="s">
        <v>182</v>
      </c>
      <c r="X61" s="26" t="s">
        <v>182</v>
      </c>
      <c r="Y61" s="26">
        <v>0.08</v>
      </c>
      <c r="Z61" s="29">
        <f t="shared" si="1"/>
        <v>0.08</v>
      </c>
      <c r="AA61" s="29">
        <v>0</v>
      </c>
      <c r="AB61" s="29">
        <v>0</v>
      </c>
      <c r="AC61" s="29">
        <v>0</v>
      </c>
      <c r="AD61" s="29">
        <v>1</v>
      </c>
      <c r="AE61" s="29"/>
      <c r="AF61" s="30"/>
      <c r="AG61" s="30"/>
      <c r="AH61" s="30"/>
      <c r="AI61" s="47"/>
      <c r="AJ61" s="48"/>
      <c r="AK61" s="48"/>
      <c r="AL61" s="48"/>
      <c r="AM61" s="48"/>
      <c r="AN61" s="31"/>
      <c r="AO61" s="67"/>
      <c r="AP61" s="67"/>
      <c r="AQ61" s="67"/>
      <c r="AR61" s="67"/>
      <c r="AS61" s="31"/>
      <c r="AT61" s="34"/>
      <c r="AU61" s="33"/>
      <c r="AV61" s="33"/>
      <c r="AW61" s="33"/>
      <c r="AX61" s="33"/>
      <c r="AY61" s="43">
        <f t="shared" si="2"/>
        <v>0</v>
      </c>
      <c r="AZ61" s="43">
        <f t="shared" si="0"/>
        <v>0</v>
      </c>
      <c r="BA61" s="44" t="str">
        <f t="shared" si="3"/>
        <v>SIN AVANCE</v>
      </c>
      <c r="BB61" s="46">
        <f t="shared" si="4"/>
        <v>30</v>
      </c>
      <c r="BC61" s="45" t="str">
        <f t="shared" si="5"/>
        <v>CON TIEMPO</v>
      </c>
      <c r="BD61" s="75"/>
    </row>
    <row r="62" spans="1:56" ht="253.5" customHeight="1" thickBot="1" x14ac:dyDescent="0.3">
      <c r="A62" s="27">
        <v>53</v>
      </c>
      <c r="B62" s="26" t="s">
        <v>1225</v>
      </c>
      <c r="C62" s="26" t="s">
        <v>7</v>
      </c>
      <c r="D62" s="26" t="s">
        <v>7</v>
      </c>
      <c r="E62" s="26" t="s">
        <v>7</v>
      </c>
      <c r="F62" s="26" t="s">
        <v>1261</v>
      </c>
      <c r="G62" s="26" t="s">
        <v>1262</v>
      </c>
      <c r="H62" s="26" t="s">
        <v>1263</v>
      </c>
      <c r="I62" s="26" t="s">
        <v>1264</v>
      </c>
      <c r="J62" s="26" t="s">
        <v>7</v>
      </c>
      <c r="K62" s="26" t="s">
        <v>559</v>
      </c>
      <c r="L62" s="26" t="s">
        <v>7</v>
      </c>
      <c r="M62" s="28">
        <v>44958</v>
      </c>
      <c r="N62" s="28">
        <v>45199</v>
      </c>
      <c r="O62" s="28" t="s">
        <v>51</v>
      </c>
      <c r="P62" s="28" t="s">
        <v>520</v>
      </c>
      <c r="Q62" s="28" t="s">
        <v>306</v>
      </c>
      <c r="R62" s="28" t="s">
        <v>307</v>
      </c>
      <c r="S62" s="28" t="s">
        <v>521</v>
      </c>
      <c r="T62" s="26" t="s">
        <v>182</v>
      </c>
      <c r="U62" s="26" t="s">
        <v>182</v>
      </c>
      <c r="V62" s="26" t="s">
        <v>182</v>
      </c>
      <c r="W62" s="26" t="s">
        <v>182</v>
      </c>
      <c r="X62" s="26" t="s">
        <v>182</v>
      </c>
      <c r="Y62" s="26">
        <v>0.08</v>
      </c>
      <c r="Z62" s="29">
        <f t="shared" si="1"/>
        <v>0.08</v>
      </c>
      <c r="AA62" s="29">
        <v>0</v>
      </c>
      <c r="AB62" s="29">
        <v>0</v>
      </c>
      <c r="AC62" s="29">
        <v>1</v>
      </c>
      <c r="AD62" s="29">
        <v>0</v>
      </c>
      <c r="AE62" s="29"/>
      <c r="AF62" s="30"/>
      <c r="AG62" s="30"/>
      <c r="AH62" s="30"/>
      <c r="AI62" s="47"/>
      <c r="AJ62" s="48"/>
      <c r="AK62" s="48"/>
      <c r="AL62" s="48"/>
      <c r="AM62" s="48"/>
      <c r="AN62" s="31"/>
      <c r="AO62" s="67"/>
      <c r="AP62" s="67"/>
      <c r="AQ62" s="67"/>
      <c r="AR62" s="67"/>
      <c r="AS62" s="31"/>
      <c r="AT62" s="34"/>
      <c r="AU62" s="33"/>
      <c r="AV62" s="33"/>
      <c r="AW62" s="33"/>
      <c r="AX62" s="33"/>
      <c r="AY62" s="43">
        <f t="shared" si="2"/>
        <v>0</v>
      </c>
      <c r="AZ62" s="43">
        <f t="shared" si="0"/>
        <v>0</v>
      </c>
      <c r="BA62" s="44" t="str">
        <f t="shared" si="3"/>
        <v>SIN AVANCE</v>
      </c>
      <c r="BB62" s="46">
        <f t="shared" si="4"/>
        <v>-31</v>
      </c>
      <c r="BC62" s="45" t="str">
        <f t="shared" si="5"/>
        <v>VENCIDO</v>
      </c>
      <c r="BD62" s="75"/>
    </row>
    <row r="63" spans="1:56" ht="253.5" customHeight="1" thickBot="1" x14ac:dyDescent="0.3">
      <c r="A63" s="27">
        <v>54</v>
      </c>
      <c r="B63" s="26" t="s">
        <v>1225</v>
      </c>
      <c r="C63" s="26" t="s">
        <v>7</v>
      </c>
      <c r="D63" s="26" t="s">
        <v>7</v>
      </c>
      <c r="E63" s="26" t="s">
        <v>7</v>
      </c>
      <c r="F63" s="26" t="s">
        <v>1265</v>
      </c>
      <c r="G63" s="26" t="s">
        <v>1266</v>
      </c>
      <c r="H63" s="26" t="s">
        <v>1267</v>
      </c>
      <c r="I63" s="26" t="s">
        <v>1256</v>
      </c>
      <c r="J63" s="26" t="s">
        <v>7</v>
      </c>
      <c r="K63" s="26" t="s">
        <v>559</v>
      </c>
      <c r="L63" s="26" t="s">
        <v>7</v>
      </c>
      <c r="M63" s="28">
        <v>44927</v>
      </c>
      <c r="N63" s="28">
        <v>45290</v>
      </c>
      <c r="O63" s="28" t="s">
        <v>51</v>
      </c>
      <c r="P63" s="28" t="s">
        <v>520</v>
      </c>
      <c r="Q63" s="28" t="s">
        <v>306</v>
      </c>
      <c r="R63" s="28" t="s">
        <v>307</v>
      </c>
      <c r="S63" s="28" t="s">
        <v>521</v>
      </c>
      <c r="T63" s="26" t="s">
        <v>182</v>
      </c>
      <c r="U63" s="26" t="s">
        <v>182</v>
      </c>
      <c r="V63" s="26" t="s">
        <v>182</v>
      </c>
      <c r="W63" s="26" t="s">
        <v>182</v>
      </c>
      <c r="X63" s="26" t="s">
        <v>182</v>
      </c>
      <c r="Y63" s="26">
        <v>0.08</v>
      </c>
      <c r="Z63" s="29">
        <f t="shared" si="1"/>
        <v>0.08</v>
      </c>
      <c r="AA63" s="29">
        <v>0</v>
      </c>
      <c r="AB63" s="29">
        <v>0</v>
      </c>
      <c r="AC63" s="29">
        <v>0</v>
      </c>
      <c r="AD63" s="29">
        <v>1</v>
      </c>
      <c r="AE63" s="29"/>
      <c r="AF63" s="30"/>
      <c r="AG63" s="30"/>
      <c r="AH63" s="30"/>
      <c r="AI63" s="47"/>
      <c r="AJ63" s="48"/>
      <c r="AK63" s="48"/>
      <c r="AL63" s="48"/>
      <c r="AM63" s="48"/>
      <c r="AN63" s="31"/>
      <c r="AO63" s="67"/>
      <c r="AP63" s="67"/>
      <c r="AQ63" s="67"/>
      <c r="AR63" s="67"/>
      <c r="AS63" s="31"/>
      <c r="AT63" s="34"/>
      <c r="AU63" s="33"/>
      <c r="AV63" s="33"/>
      <c r="AW63" s="33"/>
      <c r="AX63" s="33"/>
      <c r="AY63" s="43">
        <f t="shared" si="2"/>
        <v>0</v>
      </c>
      <c r="AZ63" s="43">
        <f t="shared" si="0"/>
        <v>0</v>
      </c>
      <c r="BA63" s="44" t="str">
        <f t="shared" si="3"/>
        <v>SIN AVANCE</v>
      </c>
      <c r="BB63" s="46">
        <f t="shared" si="4"/>
        <v>60</v>
      </c>
      <c r="BC63" s="45" t="str">
        <f t="shared" si="5"/>
        <v>CON TIEMPO</v>
      </c>
      <c r="BD63" s="75"/>
    </row>
    <row r="64" spans="1:56" ht="253.5" customHeight="1" thickBot="1" x14ac:dyDescent="0.3">
      <c r="A64" s="27">
        <v>56</v>
      </c>
      <c r="B64" s="26" t="s">
        <v>556</v>
      </c>
      <c r="C64" s="26" t="s">
        <v>1079</v>
      </c>
      <c r="D64" s="26" t="s">
        <v>1268</v>
      </c>
      <c r="E64" s="26" t="s">
        <v>555</v>
      </c>
      <c r="F64" s="26" t="s">
        <v>1269</v>
      </c>
      <c r="G64" s="26" t="s">
        <v>1270</v>
      </c>
      <c r="H64" s="26" t="s">
        <v>1271</v>
      </c>
      <c r="I64" s="26" t="s">
        <v>1272</v>
      </c>
      <c r="J64" s="26" t="s">
        <v>558</v>
      </c>
      <c r="K64" s="26" t="s">
        <v>7</v>
      </c>
      <c r="L64" s="26" t="s">
        <v>7</v>
      </c>
      <c r="M64" s="28">
        <v>45017</v>
      </c>
      <c r="N64" s="28">
        <v>45199</v>
      </c>
      <c r="O64" s="28" t="s">
        <v>51</v>
      </c>
      <c r="P64" s="28" t="s">
        <v>520</v>
      </c>
      <c r="Q64" s="28" t="s">
        <v>306</v>
      </c>
      <c r="R64" s="28" t="s">
        <v>307</v>
      </c>
      <c r="S64" s="28" t="s">
        <v>521</v>
      </c>
      <c r="T64" s="26" t="s">
        <v>182</v>
      </c>
      <c r="U64" s="26" t="s">
        <v>182</v>
      </c>
      <c r="V64" s="26" t="s">
        <v>182</v>
      </c>
      <c r="W64" s="26" t="s">
        <v>182</v>
      </c>
      <c r="X64" s="26" t="s">
        <v>182</v>
      </c>
      <c r="Y64" s="26">
        <v>0.5</v>
      </c>
      <c r="Z64" s="29">
        <f t="shared" si="1"/>
        <v>0.5</v>
      </c>
      <c r="AA64" s="29">
        <v>0</v>
      </c>
      <c r="AB64" s="29">
        <v>0.5</v>
      </c>
      <c r="AC64" s="29">
        <v>0.5</v>
      </c>
      <c r="AD64" s="29">
        <v>0</v>
      </c>
      <c r="AE64" s="29"/>
      <c r="AF64" s="30"/>
      <c r="AG64" s="30"/>
      <c r="AH64" s="30"/>
      <c r="AI64" s="47"/>
      <c r="AJ64" s="48"/>
      <c r="AK64" s="48"/>
      <c r="AL64" s="48"/>
      <c r="AM64" s="48"/>
      <c r="AN64" s="31"/>
      <c r="AO64" s="67"/>
      <c r="AP64" s="67"/>
      <c r="AQ64" s="67"/>
      <c r="AR64" s="67"/>
      <c r="AS64" s="31"/>
      <c r="AT64" s="34"/>
      <c r="AU64" s="33"/>
      <c r="AV64" s="33"/>
      <c r="AW64" s="33"/>
      <c r="AX64" s="33"/>
      <c r="AY64" s="43">
        <f t="shared" si="2"/>
        <v>0</v>
      </c>
      <c r="AZ64" s="43">
        <f t="shared" si="0"/>
        <v>0</v>
      </c>
      <c r="BA64" s="44" t="str">
        <f t="shared" si="3"/>
        <v>SIN AVANCE</v>
      </c>
      <c r="BB64" s="46">
        <f t="shared" si="4"/>
        <v>-31</v>
      </c>
      <c r="BC64" s="45" t="str">
        <f t="shared" si="5"/>
        <v>VENCIDO</v>
      </c>
      <c r="BD64" s="75">
        <f>SUM(AY64:AY65)</f>
        <v>0</v>
      </c>
    </row>
    <row r="65" spans="1:56" ht="253.5" customHeight="1" thickBot="1" x14ac:dyDescent="0.3">
      <c r="A65" s="27">
        <v>57</v>
      </c>
      <c r="B65" s="26" t="s">
        <v>556</v>
      </c>
      <c r="C65" s="26" t="s">
        <v>1079</v>
      </c>
      <c r="D65" s="26" t="s">
        <v>1273</v>
      </c>
      <c r="E65" s="26" t="s">
        <v>555</v>
      </c>
      <c r="F65" s="26" t="s">
        <v>1274</v>
      </c>
      <c r="G65" s="26" t="s">
        <v>1275</v>
      </c>
      <c r="H65" s="26" t="s">
        <v>1276</v>
      </c>
      <c r="I65" s="26" t="s">
        <v>1277</v>
      </c>
      <c r="J65" s="26" t="s">
        <v>558</v>
      </c>
      <c r="K65" s="26" t="s">
        <v>7</v>
      </c>
      <c r="L65" s="26" t="s">
        <v>7</v>
      </c>
      <c r="M65" s="28">
        <v>45078</v>
      </c>
      <c r="N65" s="28">
        <v>45107</v>
      </c>
      <c r="O65" s="28" t="s">
        <v>51</v>
      </c>
      <c r="P65" s="28" t="s">
        <v>520</v>
      </c>
      <c r="Q65" s="28" t="s">
        <v>306</v>
      </c>
      <c r="R65" s="28" t="s">
        <v>307</v>
      </c>
      <c r="S65" s="28" t="s">
        <v>521</v>
      </c>
      <c r="T65" s="26" t="s">
        <v>182</v>
      </c>
      <c r="U65" s="26" t="s">
        <v>182</v>
      </c>
      <c r="V65" s="26" t="s">
        <v>182</v>
      </c>
      <c r="W65" s="26" t="s">
        <v>182</v>
      </c>
      <c r="X65" s="26" t="s">
        <v>182</v>
      </c>
      <c r="Y65" s="26">
        <v>0.5</v>
      </c>
      <c r="Z65" s="29">
        <f t="shared" si="1"/>
        <v>0.5</v>
      </c>
      <c r="AA65" s="29">
        <v>0</v>
      </c>
      <c r="AB65" s="29">
        <v>0</v>
      </c>
      <c r="AC65" s="29">
        <v>1</v>
      </c>
      <c r="AD65" s="29">
        <v>0</v>
      </c>
      <c r="AE65" s="29"/>
      <c r="AF65" s="30"/>
      <c r="AG65" s="30"/>
      <c r="AH65" s="30"/>
      <c r="AI65" s="47"/>
      <c r="AJ65" s="48"/>
      <c r="AK65" s="48"/>
      <c r="AL65" s="48"/>
      <c r="AM65" s="48"/>
      <c r="AN65" s="31"/>
      <c r="AO65" s="67"/>
      <c r="AP65" s="67"/>
      <c r="AQ65" s="67"/>
      <c r="AR65" s="67"/>
      <c r="AS65" s="31"/>
      <c r="AT65" s="34"/>
      <c r="AU65" s="33"/>
      <c r="AV65" s="33"/>
      <c r="AW65" s="33"/>
      <c r="AX65" s="33"/>
      <c r="AY65" s="43">
        <f t="shared" si="2"/>
        <v>0</v>
      </c>
      <c r="AZ65" s="43">
        <f t="shared" si="0"/>
        <v>0</v>
      </c>
      <c r="BA65" s="44" t="str">
        <f t="shared" si="3"/>
        <v>SIN AVANCE</v>
      </c>
      <c r="BB65" s="46">
        <f t="shared" si="4"/>
        <v>-123</v>
      </c>
      <c r="BC65" s="45" t="str">
        <f t="shared" si="5"/>
        <v>VENCIDO</v>
      </c>
      <c r="BD65" s="75"/>
    </row>
    <row r="66" spans="1:56" ht="253.5" customHeight="1" thickBot="1" x14ac:dyDescent="0.3">
      <c r="A66" s="27">
        <v>58</v>
      </c>
      <c r="B66" s="26" t="s">
        <v>1278</v>
      </c>
      <c r="C66" s="26" t="s">
        <v>1079</v>
      </c>
      <c r="D66" s="26" t="s">
        <v>1279</v>
      </c>
      <c r="E66" s="26" t="s">
        <v>551</v>
      </c>
      <c r="F66" s="26" t="s">
        <v>1280</v>
      </c>
      <c r="G66" s="26" t="s">
        <v>1281</v>
      </c>
      <c r="H66" s="26" t="s">
        <v>1282</v>
      </c>
      <c r="I66" s="26" t="s">
        <v>1283</v>
      </c>
      <c r="J66" s="26" t="s">
        <v>554</v>
      </c>
      <c r="K66" s="26" t="s">
        <v>7</v>
      </c>
      <c r="L66" s="26" t="s">
        <v>7</v>
      </c>
      <c r="M66" s="28">
        <v>44941</v>
      </c>
      <c r="N66" s="28">
        <v>45291</v>
      </c>
      <c r="O66" s="28" t="s">
        <v>51</v>
      </c>
      <c r="P66" s="28" t="s">
        <v>520</v>
      </c>
      <c r="Q66" s="28" t="s">
        <v>306</v>
      </c>
      <c r="R66" s="28" t="s">
        <v>307</v>
      </c>
      <c r="S66" s="28" t="s">
        <v>521</v>
      </c>
      <c r="T66" s="26" t="s">
        <v>182</v>
      </c>
      <c r="U66" s="26" t="s">
        <v>182</v>
      </c>
      <c r="V66" s="26" t="s">
        <v>182</v>
      </c>
      <c r="W66" s="26" t="s">
        <v>182</v>
      </c>
      <c r="X66" s="26" t="s">
        <v>182</v>
      </c>
      <c r="Y66" s="26">
        <v>0.17</v>
      </c>
      <c r="Z66" s="29">
        <f t="shared" si="1"/>
        <v>0.17</v>
      </c>
      <c r="AA66" s="29">
        <v>0</v>
      </c>
      <c r="AB66" s="29">
        <v>0</v>
      </c>
      <c r="AC66" s="29">
        <v>0</v>
      </c>
      <c r="AD66" s="29">
        <v>1</v>
      </c>
      <c r="AE66" s="29"/>
      <c r="AF66" s="30"/>
      <c r="AG66" s="30"/>
      <c r="AH66" s="30"/>
      <c r="AI66" s="47"/>
      <c r="AJ66" s="48"/>
      <c r="AK66" s="48"/>
      <c r="AL66" s="48"/>
      <c r="AM66" s="48"/>
      <c r="AN66" s="31"/>
      <c r="AO66" s="67"/>
      <c r="AP66" s="67"/>
      <c r="AQ66" s="67"/>
      <c r="AR66" s="67"/>
      <c r="AS66" s="31"/>
      <c r="AT66" s="34"/>
      <c r="AU66" s="33"/>
      <c r="AV66" s="33"/>
      <c r="AW66" s="33"/>
      <c r="AX66" s="33"/>
      <c r="AY66" s="43">
        <f t="shared" si="2"/>
        <v>0</v>
      </c>
      <c r="AZ66" s="43">
        <f t="shared" si="0"/>
        <v>0</v>
      </c>
      <c r="BA66" s="44" t="str">
        <f t="shared" si="3"/>
        <v>SIN AVANCE</v>
      </c>
      <c r="BB66" s="46">
        <f t="shared" si="4"/>
        <v>61</v>
      </c>
      <c r="BC66" s="45" t="str">
        <f t="shared" si="5"/>
        <v>CON TIEMPO</v>
      </c>
      <c r="BD66" s="75">
        <f>SUM(AY66:AY70)</f>
        <v>0</v>
      </c>
    </row>
    <row r="67" spans="1:56" ht="253.5" customHeight="1" thickBot="1" x14ac:dyDescent="0.3">
      <c r="A67" s="27">
        <v>59</v>
      </c>
      <c r="B67" s="26" t="s">
        <v>1278</v>
      </c>
      <c r="C67" s="26" t="s">
        <v>1079</v>
      </c>
      <c r="D67" s="26" t="s">
        <v>1284</v>
      </c>
      <c r="E67" s="26" t="s">
        <v>551</v>
      </c>
      <c r="F67" s="26" t="s">
        <v>1285</v>
      </c>
      <c r="G67" s="26" t="s">
        <v>1286</v>
      </c>
      <c r="H67" s="26" t="s">
        <v>1287</v>
      </c>
      <c r="I67" s="26" t="s">
        <v>1288</v>
      </c>
      <c r="J67" s="26" t="s">
        <v>554</v>
      </c>
      <c r="K67" s="26" t="s">
        <v>7</v>
      </c>
      <c r="L67" s="26" t="s">
        <v>7</v>
      </c>
      <c r="M67" s="28">
        <v>45078</v>
      </c>
      <c r="N67" s="28">
        <v>45291</v>
      </c>
      <c r="O67" s="28" t="s">
        <v>51</v>
      </c>
      <c r="P67" s="28" t="s">
        <v>520</v>
      </c>
      <c r="Q67" s="28" t="s">
        <v>306</v>
      </c>
      <c r="R67" s="28" t="s">
        <v>307</v>
      </c>
      <c r="S67" s="28" t="s">
        <v>521</v>
      </c>
      <c r="T67" s="26" t="s">
        <v>182</v>
      </c>
      <c r="U67" s="26" t="s">
        <v>182</v>
      </c>
      <c r="V67" s="26" t="s">
        <v>182</v>
      </c>
      <c r="W67" s="26" t="s">
        <v>182</v>
      </c>
      <c r="X67" s="26" t="s">
        <v>182</v>
      </c>
      <c r="Y67" s="26">
        <v>0.17</v>
      </c>
      <c r="Z67" s="29">
        <f t="shared" si="1"/>
        <v>0.17</v>
      </c>
      <c r="AA67" s="29">
        <v>0</v>
      </c>
      <c r="AB67" s="29">
        <v>0</v>
      </c>
      <c r="AC67" s="29">
        <v>0</v>
      </c>
      <c r="AD67" s="29">
        <v>1</v>
      </c>
      <c r="AE67" s="29"/>
      <c r="AF67" s="30"/>
      <c r="AG67" s="30"/>
      <c r="AH67" s="30"/>
      <c r="AI67" s="47"/>
      <c r="AJ67" s="48"/>
      <c r="AK67" s="48"/>
      <c r="AL67" s="48"/>
      <c r="AM67" s="48"/>
      <c r="AN67" s="31"/>
      <c r="AO67" s="67"/>
      <c r="AP67" s="67"/>
      <c r="AQ67" s="67"/>
      <c r="AR67" s="67"/>
      <c r="AS67" s="31"/>
      <c r="AT67" s="34"/>
      <c r="AU67" s="33"/>
      <c r="AV67" s="33"/>
      <c r="AW67" s="33"/>
      <c r="AX67" s="33"/>
      <c r="AY67" s="43">
        <f t="shared" si="2"/>
        <v>0</v>
      </c>
      <c r="AZ67" s="43">
        <f t="shared" si="0"/>
        <v>0</v>
      </c>
      <c r="BA67" s="44" t="str">
        <f t="shared" si="3"/>
        <v>SIN AVANCE</v>
      </c>
      <c r="BB67" s="46">
        <f t="shared" si="4"/>
        <v>61</v>
      </c>
      <c r="BC67" s="45" t="str">
        <f t="shared" si="5"/>
        <v>CON TIEMPO</v>
      </c>
      <c r="BD67" s="75"/>
    </row>
    <row r="68" spans="1:56" ht="253.5" customHeight="1" thickBot="1" x14ac:dyDescent="0.3">
      <c r="A68" s="27">
        <v>61</v>
      </c>
      <c r="B68" s="26" t="s">
        <v>1278</v>
      </c>
      <c r="C68" s="26" t="s">
        <v>1289</v>
      </c>
      <c r="D68" s="26" t="s">
        <v>1290</v>
      </c>
      <c r="E68" s="26" t="s">
        <v>551</v>
      </c>
      <c r="F68" s="26" t="s">
        <v>1291</v>
      </c>
      <c r="G68" s="26" t="s">
        <v>1292</v>
      </c>
      <c r="H68" s="26" t="s">
        <v>1293</v>
      </c>
      <c r="I68" s="26" t="s">
        <v>1294</v>
      </c>
      <c r="J68" s="26" t="s">
        <v>554</v>
      </c>
      <c r="K68" s="26" t="s">
        <v>7</v>
      </c>
      <c r="L68" s="26" t="s">
        <v>7</v>
      </c>
      <c r="M68" s="28">
        <v>44927</v>
      </c>
      <c r="N68" s="28">
        <v>45199</v>
      </c>
      <c r="O68" s="28" t="s">
        <v>51</v>
      </c>
      <c r="P68" s="28" t="s">
        <v>520</v>
      </c>
      <c r="Q68" s="28" t="s">
        <v>306</v>
      </c>
      <c r="R68" s="28" t="s">
        <v>307</v>
      </c>
      <c r="S68" s="28" t="s">
        <v>521</v>
      </c>
      <c r="T68" s="26" t="s">
        <v>182</v>
      </c>
      <c r="U68" s="26" t="s">
        <v>182</v>
      </c>
      <c r="V68" s="26" t="s">
        <v>182</v>
      </c>
      <c r="W68" s="26" t="s">
        <v>182</v>
      </c>
      <c r="X68" s="26" t="s">
        <v>182</v>
      </c>
      <c r="Y68" s="26">
        <v>0.17</v>
      </c>
      <c r="Z68" s="29">
        <f t="shared" si="1"/>
        <v>0.17</v>
      </c>
      <c r="AA68" s="29">
        <v>0</v>
      </c>
      <c r="AB68" s="29">
        <v>0</v>
      </c>
      <c r="AC68" s="29">
        <v>1</v>
      </c>
      <c r="AD68" s="29">
        <v>0</v>
      </c>
      <c r="AE68" s="29"/>
      <c r="AF68" s="30"/>
      <c r="AG68" s="30"/>
      <c r="AH68" s="30"/>
      <c r="AI68" s="47"/>
      <c r="AJ68" s="48"/>
      <c r="AK68" s="48"/>
      <c r="AL68" s="48"/>
      <c r="AM68" s="48"/>
      <c r="AN68" s="31"/>
      <c r="AO68" s="67"/>
      <c r="AP68" s="67"/>
      <c r="AQ68" s="67"/>
      <c r="AR68" s="67"/>
      <c r="AS68" s="31"/>
      <c r="AT68" s="34"/>
      <c r="AU68" s="33"/>
      <c r="AV68" s="33"/>
      <c r="AW68" s="33"/>
      <c r="AX68" s="33"/>
      <c r="AY68" s="43">
        <f t="shared" si="2"/>
        <v>0</v>
      </c>
      <c r="AZ68" s="43">
        <f t="shared" si="0"/>
        <v>0</v>
      </c>
      <c r="BA68" s="44" t="str">
        <f t="shared" si="3"/>
        <v>SIN AVANCE</v>
      </c>
      <c r="BB68" s="46">
        <f t="shared" si="4"/>
        <v>-31</v>
      </c>
      <c r="BC68" s="45" t="str">
        <f t="shared" si="5"/>
        <v>VENCIDO</v>
      </c>
      <c r="BD68" s="75"/>
    </row>
    <row r="69" spans="1:56" ht="253.5" customHeight="1" thickBot="1" x14ac:dyDescent="0.3">
      <c r="A69" s="27">
        <v>62</v>
      </c>
      <c r="B69" s="26" t="s">
        <v>1278</v>
      </c>
      <c r="C69" s="26" t="s">
        <v>1289</v>
      </c>
      <c r="D69" s="26" t="s">
        <v>1295</v>
      </c>
      <c r="E69" s="26" t="s">
        <v>551</v>
      </c>
      <c r="F69" s="26" t="s">
        <v>1296</v>
      </c>
      <c r="G69" s="26" t="s">
        <v>1297</v>
      </c>
      <c r="H69" s="26" t="s">
        <v>1298</v>
      </c>
      <c r="I69" s="26" t="s">
        <v>1299</v>
      </c>
      <c r="J69" s="26" t="s">
        <v>554</v>
      </c>
      <c r="K69" s="26" t="s">
        <v>7</v>
      </c>
      <c r="L69" s="26" t="s">
        <v>7</v>
      </c>
      <c r="M69" s="28">
        <v>44927</v>
      </c>
      <c r="N69" s="28">
        <v>45290</v>
      </c>
      <c r="O69" s="28" t="s">
        <v>51</v>
      </c>
      <c r="P69" s="28" t="s">
        <v>520</v>
      </c>
      <c r="Q69" s="28" t="s">
        <v>306</v>
      </c>
      <c r="R69" s="28" t="s">
        <v>307</v>
      </c>
      <c r="S69" s="28" t="s">
        <v>521</v>
      </c>
      <c r="T69" s="26" t="s">
        <v>182</v>
      </c>
      <c r="U69" s="26" t="s">
        <v>182</v>
      </c>
      <c r="V69" s="26" t="s">
        <v>182</v>
      </c>
      <c r="W69" s="26" t="s">
        <v>182</v>
      </c>
      <c r="X69" s="26" t="s">
        <v>182</v>
      </c>
      <c r="Y69" s="26">
        <v>0.16</v>
      </c>
      <c r="Z69" s="29">
        <f t="shared" si="1"/>
        <v>0.16</v>
      </c>
      <c r="AA69" s="29">
        <v>0.25</v>
      </c>
      <c r="AB69" s="29">
        <v>0.25</v>
      </c>
      <c r="AC69" s="29">
        <v>0.25</v>
      </c>
      <c r="AD69" s="29">
        <v>0.25</v>
      </c>
      <c r="AE69" s="29"/>
      <c r="AF69" s="30"/>
      <c r="AG69" s="30"/>
      <c r="AH69" s="30"/>
      <c r="AI69" s="47"/>
      <c r="AJ69" s="48"/>
      <c r="AK69" s="48"/>
      <c r="AL69" s="48"/>
      <c r="AM69" s="48"/>
      <c r="AN69" s="31"/>
      <c r="AO69" s="67"/>
      <c r="AP69" s="67"/>
      <c r="AQ69" s="67"/>
      <c r="AR69" s="67"/>
      <c r="AS69" s="31"/>
      <c r="AT69" s="34"/>
      <c r="AU69" s="33"/>
      <c r="AV69" s="33"/>
      <c r="AW69" s="33"/>
      <c r="AX69" s="33"/>
      <c r="AY69" s="43">
        <f t="shared" si="2"/>
        <v>0</v>
      </c>
      <c r="AZ69" s="43">
        <f t="shared" si="0"/>
        <v>0</v>
      </c>
      <c r="BA69" s="44" t="str">
        <f t="shared" si="3"/>
        <v>SIN AVANCE</v>
      </c>
      <c r="BB69" s="46">
        <f t="shared" si="4"/>
        <v>60</v>
      </c>
      <c r="BC69" s="45" t="str">
        <f t="shared" si="5"/>
        <v>CON TIEMPO</v>
      </c>
      <c r="BD69" s="75"/>
    </row>
    <row r="70" spans="1:56" ht="253.5" customHeight="1" thickBot="1" x14ac:dyDescent="0.3">
      <c r="A70" s="27">
        <v>63</v>
      </c>
      <c r="B70" s="26" t="s">
        <v>1278</v>
      </c>
      <c r="C70" s="26" t="s">
        <v>1289</v>
      </c>
      <c r="D70" s="26" t="s">
        <v>1300</v>
      </c>
      <c r="E70" s="26" t="s">
        <v>551</v>
      </c>
      <c r="F70" s="26" t="s">
        <v>1301</v>
      </c>
      <c r="G70" s="26" t="s">
        <v>1302</v>
      </c>
      <c r="H70" s="26" t="s">
        <v>1303</v>
      </c>
      <c r="I70" s="26" t="s">
        <v>1304</v>
      </c>
      <c r="J70" s="26" t="s">
        <v>554</v>
      </c>
      <c r="K70" s="26" t="s">
        <v>7</v>
      </c>
      <c r="L70" s="26" t="s">
        <v>7</v>
      </c>
      <c r="M70" s="28">
        <v>44958</v>
      </c>
      <c r="N70" s="28">
        <v>45199</v>
      </c>
      <c r="O70" s="28" t="s">
        <v>51</v>
      </c>
      <c r="P70" s="28" t="s">
        <v>520</v>
      </c>
      <c r="Q70" s="28" t="s">
        <v>306</v>
      </c>
      <c r="R70" s="28" t="s">
        <v>307</v>
      </c>
      <c r="S70" s="28" t="s">
        <v>521</v>
      </c>
      <c r="T70" s="26" t="s">
        <v>182</v>
      </c>
      <c r="U70" s="26" t="s">
        <v>182</v>
      </c>
      <c r="V70" s="26" t="s">
        <v>182</v>
      </c>
      <c r="W70" s="26" t="s">
        <v>182</v>
      </c>
      <c r="X70" s="26" t="s">
        <v>182</v>
      </c>
      <c r="Y70" s="26">
        <v>0.16</v>
      </c>
      <c r="Z70" s="29">
        <f t="shared" si="1"/>
        <v>0.16</v>
      </c>
      <c r="AA70" s="29">
        <v>0</v>
      </c>
      <c r="AB70" s="29">
        <v>0</v>
      </c>
      <c r="AC70" s="29">
        <v>1</v>
      </c>
      <c r="AD70" s="29">
        <v>0</v>
      </c>
      <c r="AE70" s="29"/>
      <c r="AF70" s="30"/>
      <c r="AG70" s="30"/>
      <c r="AH70" s="30"/>
      <c r="AI70" s="47"/>
      <c r="AJ70" s="48"/>
      <c r="AK70" s="48"/>
      <c r="AL70" s="48"/>
      <c r="AM70" s="48"/>
      <c r="AN70" s="31"/>
      <c r="AO70" s="67"/>
      <c r="AP70" s="67"/>
      <c r="AQ70" s="67"/>
      <c r="AR70" s="67"/>
      <c r="AS70" s="31"/>
      <c r="AT70" s="34"/>
      <c r="AU70" s="33"/>
      <c r="AV70" s="33"/>
      <c r="AW70" s="33"/>
      <c r="AX70" s="33"/>
      <c r="AY70" s="43">
        <f t="shared" si="2"/>
        <v>0</v>
      </c>
      <c r="AZ70" s="43">
        <f t="shared" si="0"/>
        <v>0</v>
      </c>
      <c r="BA70" s="44" t="str">
        <f t="shared" si="3"/>
        <v>SIN AVANCE</v>
      </c>
      <c r="BB70" s="46">
        <f t="shared" si="4"/>
        <v>-31</v>
      </c>
      <c r="BC70" s="45" t="str">
        <f t="shared" si="5"/>
        <v>VENCIDO</v>
      </c>
      <c r="BD70" s="75"/>
    </row>
    <row r="71" spans="1:56" ht="253.5" customHeight="1" thickBot="1" x14ac:dyDescent="0.3">
      <c r="A71" s="27">
        <v>64</v>
      </c>
      <c r="B71" s="26" t="s">
        <v>934</v>
      </c>
      <c r="C71" s="26" t="s">
        <v>7</v>
      </c>
      <c r="D71" s="26" t="s">
        <v>1096</v>
      </c>
      <c r="E71" s="26" t="s">
        <v>940</v>
      </c>
      <c r="F71" s="26" t="s">
        <v>1305</v>
      </c>
      <c r="G71" s="26" t="s">
        <v>1306</v>
      </c>
      <c r="H71" s="26" t="s">
        <v>1307</v>
      </c>
      <c r="I71" s="26" t="s">
        <v>1308</v>
      </c>
      <c r="J71" s="26" t="s">
        <v>937</v>
      </c>
      <c r="K71" s="26" t="s">
        <v>7</v>
      </c>
      <c r="L71" s="26" t="s">
        <v>7</v>
      </c>
      <c r="M71" s="28">
        <v>44927</v>
      </c>
      <c r="N71" s="28">
        <v>45275</v>
      </c>
      <c r="O71" s="28" t="s">
        <v>23</v>
      </c>
      <c r="P71" s="28" t="s">
        <v>888</v>
      </c>
      <c r="Q71" s="28" t="s">
        <v>770</v>
      </c>
      <c r="R71" s="28" t="s">
        <v>771</v>
      </c>
      <c r="S71" s="28" t="s">
        <v>772</v>
      </c>
      <c r="T71" s="26" t="s">
        <v>182</v>
      </c>
      <c r="U71" s="26" t="s">
        <v>182</v>
      </c>
      <c r="V71" s="26" t="s">
        <v>182</v>
      </c>
      <c r="W71" s="26" t="s">
        <v>182</v>
      </c>
      <c r="X71" s="26" t="s">
        <v>182</v>
      </c>
      <c r="Y71" s="26">
        <v>0.33</v>
      </c>
      <c r="Z71" s="29">
        <f t="shared" si="1"/>
        <v>0.33</v>
      </c>
      <c r="AA71" s="29">
        <v>0.25</v>
      </c>
      <c r="AB71" s="29">
        <v>0.25</v>
      </c>
      <c r="AC71" s="29">
        <v>0.25</v>
      </c>
      <c r="AD71" s="29">
        <v>0.25</v>
      </c>
      <c r="AE71" s="29"/>
      <c r="AF71" s="30"/>
      <c r="AG71" s="30"/>
      <c r="AH71" s="30"/>
      <c r="AI71" s="47"/>
      <c r="AJ71" s="48"/>
      <c r="AK71" s="48"/>
      <c r="AL71" s="48"/>
      <c r="AM71" s="48"/>
      <c r="AN71" s="31"/>
      <c r="AO71" s="67"/>
      <c r="AP71" s="67"/>
      <c r="AQ71" s="67"/>
      <c r="AR71" s="67"/>
      <c r="AS71" s="31"/>
      <c r="AT71" s="34"/>
      <c r="AU71" s="33"/>
      <c r="AV71" s="33"/>
      <c r="AW71" s="33"/>
      <c r="AX71" s="33"/>
      <c r="AY71" s="43">
        <f t="shared" si="2"/>
        <v>0</v>
      </c>
      <c r="AZ71" s="43">
        <f t="shared" si="0"/>
        <v>0</v>
      </c>
      <c r="BA71" s="44" t="str">
        <f t="shared" si="3"/>
        <v>SIN AVANCE</v>
      </c>
      <c r="BB71" s="46">
        <f t="shared" si="4"/>
        <v>45</v>
      </c>
      <c r="BC71" s="45" t="str">
        <f t="shared" si="5"/>
        <v>CON TIEMPO</v>
      </c>
      <c r="BD71" s="75">
        <f>SUM(AY71:AY73)</f>
        <v>0</v>
      </c>
    </row>
    <row r="72" spans="1:56" ht="253.5" customHeight="1" thickBot="1" x14ac:dyDescent="0.3">
      <c r="A72" s="27">
        <v>65</v>
      </c>
      <c r="B72" s="26" t="s">
        <v>934</v>
      </c>
      <c r="C72" s="26" t="s">
        <v>1079</v>
      </c>
      <c r="D72" s="26" t="s">
        <v>1309</v>
      </c>
      <c r="E72" s="26" t="s">
        <v>940</v>
      </c>
      <c r="F72" s="26" t="s">
        <v>1310</v>
      </c>
      <c r="G72" s="26" t="s">
        <v>1311</v>
      </c>
      <c r="H72" s="26" t="s">
        <v>1312</v>
      </c>
      <c r="I72" s="26" t="s">
        <v>1313</v>
      </c>
      <c r="J72" s="26" t="s">
        <v>937</v>
      </c>
      <c r="K72" s="26" t="s">
        <v>7</v>
      </c>
      <c r="L72" s="26" t="s">
        <v>7</v>
      </c>
      <c r="M72" s="28">
        <v>44986</v>
      </c>
      <c r="N72" s="28">
        <v>45230</v>
      </c>
      <c r="O72" s="28" t="s">
        <v>23</v>
      </c>
      <c r="P72" s="28" t="s">
        <v>888</v>
      </c>
      <c r="Q72" s="28" t="s">
        <v>770</v>
      </c>
      <c r="R72" s="28" t="s">
        <v>771</v>
      </c>
      <c r="S72" s="28" t="s">
        <v>772</v>
      </c>
      <c r="T72" s="26" t="s">
        <v>182</v>
      </c>
      <c r="U72" s="26" t="s">
        <v>182</v>
      </c>
      <c r="V72" s="26" t="s">
        <v>182</v>
      </c>
      <c r="W72" s="26" t="s">
        <v>182</v>
      </c>
      <c r="X72" s="26" t="s">
        <v>182</v>
      </c>
      <c r="Y72" s="26">
        <v>0.33</v>
      </c>
      <c r="Z72" s="29">
        <f t="shared" si="1"/>
        <v>0.33</v>
      </c>
      <c r="AA72" s="29">
        <v>0.1</v>
      </c>
      <c r="AB72" s="29">
        <v>0.3</v>
      </c>
      <c r="AC72" s="29">
        <v>0.3</v>
      </c>
      <c r="AD72" s="29">
        <v>0.3</v>
      </c>
      <c r="AE72" s="29"/>
      <c r="AF72" s="30"/>
      <c r="AG72" s="30"/>
      <c r="AH72" s="30"/>
      <c r="AI72" s="47"/>
      <c r="AJ72" s="48"/>
      <c r="AK72" s="48"/>
      <c r="AL72" s="48"/>
      <c r="AM72" s="48"/>
      <c r="AN72" s="31"/>
      <c r="AO72" s="67"/>
      <c r="AP72" s="67"/>
      <c r="AQ72" s="67"/>
      <c r="AR72" s="67"/>
      <c r="AS72" s="31"/>
      <c r="AT72" s="34"/>
      <c r="AU72" s="33"/>
      <c r="AV72" s="33"/>
      <c r="AW72" s="33"/>
      <c r="AX72" s="33"/>
      <c r="AY72" s="43">
        <f t="shared" si="2"/>
        <v>0</v>
      </c>
      <c r="AZ72" s="43">
        <f t="shared" ref="AZ72:AZ132" si="6">AI72+AN72+AS72+AX72</f>
        <v>0</v>
      </c>
      <c r="BA72" s="44" t="str">
        <f t="shared" si="3"/>
        <v>SIN AVANCE</v>
      </c>
      <c r="BB72" s="46">
        <f t="shared" si="4"/>
        <v>0</v>
      </c>
      <c r="BC72" s="45" t="str">
        <f t="shared" si="5"/>
        <v>VENCIDO</v>
      </c>
      <c r="BD72" s="75"/>
    </row>
    <row r="73" spans="1:56" ht="253.5" customHeight="1" thickBot="1" x14ac:dyDescent="0.3">
      <c r="A73" s="27">
        <v>66</v>
      </c>
      <c r="B73" s="26" t="s">
        <v>934</v>
      </c>
      <c r="C73" s="26" t="s">
        <v>7</v>
      </c>
      <c r="D73" s="26" t="s">
        <v>7</v>
      </c>
      <c r="E73" s="26" t="s">
        <v>940</v>
      </c>
      <c r="F73" s="26" t="s">
        <v>1314</v>
      </c>
      <c r="G73" s="26" t="s">
        <v>1315</v>
      </c>
      <c r="H73" s="26" t="s">
        <v>1316</v>
      </c>
      <c r="I73" s="26" t="s">
        <v>1317</v>
      </c>
      <c r="J73" s="26" t="s">
        <v>7</v>
      </c>
      <c r="K73" s="26" t="s">
        <v>1318</v>
      </c>
      <c r="L73" s="26" t="s">
        <v>7</v>
      </c>
      <c r="M73" s="28">
        <v>44927</v>
      </c>
      <c r="N73" s="28">
        <v>45275</v>
      </c>
      <c r="O73" s="28" t="s">
        <v>23</v>
      </c>
      <c r="P73" s="28" t="s">
        <v>888</v>
      </c>
      <c r="Q73" s="28" t="s">
        <v>770</v>
      </c>
      <c r="R73" s="28" t="s">
        <v>771</v>
      </c>
      <c r="S73" s="28" t="s">
        <v>772</v>
      </c>
      <c r="T73" s="26" t="s">
        <v>182</v>
      </c>
      <c r="U73" s="26" t="s">
        <v>182</v>
      </c>
      <c r="V73" s="26" t="s">
        <v>182</v>
      </c>
      <c r="W73" s="26" t="s">
        <v>182</v>
      </c>
      <c r="X73" s="26" t="s">
        <v>182</v>
      </c>
      <c r="Y73" s="26">
        <v>0.34</v>
      </c>
      <c r="Z73" s="29">
        <f t="shared" ref="Z73:Z133" si="7">(AA73+AB73+AC73+AD73)*Y73</f>
        <v>0.34</v>
      </c>
      <c r="AA73" s="29">
        <v>0</v>
      </c>
      <c r="AB73" s="29">
        <v>0.5</v>
      </c>
      <c r="AC73" s="29">
        <v>0</v>
      </c>
      <c r="AD73" s="29">
        <v>0.5</v>
      </c>
      <c r="AE73" s="29"/>
      <c r="AF73" s="30"/>
      <c r="AG73" s="30"/>
      <c r="AH73" s="30"/>
      <c r="AI73" s="47"/>
      <c r="AJ73" s="48"/>
      <c r="AK73" s="48"/>
      <c r="AL73" s="48"/>
      <c r="AM73" s="48"/>
      <c r="AN73" s="31"/>
      <c r="AO73" s="67"/>
      <c r="AP73" s="67"/>
      <c r="AQ73" s="67"/>
      <c r="AR73" s="67"/>
      <c r="AS73" s="31"/>
      <c r="AT73" s="34"/>
      <c r="AU73" s="33"/>
      <c r="AV73" s="33"/>
      <c r="AW73" s="33"/>
      <c r="AX73" s="33"/>
      <c r="AY73" s="43">
        <f>(AI73+AN73+AS73+AX73)*Y73</f>
        <v>0</v>
      </c>
      <c r="AZ73" s="43">
        <f t="shared" si="6"/>
        <v>0</v>
      </c>
      <c r="BA73" s="44" t="str">
        <f t="shared" si="3"/>
        <v>SIN AVANCE</v>
      </c>
      <c r="BB73" s="46">
        <f t="shared" si="4"/>
        <v>45</v>
      </c>
      <c r="BC73" s="45" t="str">
        <f t="shared" si="5"/>
        <v>CON TIEMPO</v>
      </c>
      <c r="BD73" s="75"/>
    </row>
    <row r="74" spans="1:56" ht="253.5" customHeight="1" thickBot="1" x14ac:dyDescent="0.3">
      <c r="A74" s="27">
        <v>67</v>
      </c>
      <c r="B74" s="26" t="s">
        <v>277</v>
      </c>
      <c r="C74" s="26" t="s">
        <v>7</v>
      </c>
      <c r="D74" s="26" t="s">
        <v>1096</v>
      </c>
      <c r="E74" s="26" t="s">
        <v>276</v>
      </c>
      <c r="F74" s="26" t="s">
        <v>1319</v>
      </c>
      <c r="G74" s="26" t="s">
        <v>1320</v>
      </c>
      <c r="H74" s="26" t="s">
        <v>1321</v>
      </c>
      <c r="I74" s="26" t="s">
        <v>1322</v>
      </c>
      <c r="J74" s="26" t="s">
        <v>279</v>
      </c>
      <c r="K74" s="26" t="s">
        <v>7</v>
      </c>
      <c r="L74" s="26" t="s">
        <v>7</v>
      </c>
      <c r="M74" s="28">
        <v>45201</v>
      </c>
      <c r="N74" s="28">
        <v>45291</v>
      </c>
      <c r="O74" s="28" t="s">
        <v>265</v>
      </c>
      <c r="P74" s="28" t="s">
        <v>266</v>
      </c>
      <c r="Q74" s="28" t="s">
        <v>267</v>
      </c>
      <c r="R74" s="28" t="s">
        <v>268</v>
      </c>
      <c r="S74" s="28" t="s">
        <v>7</v>
      </c>
      <c r="T74" s="26" t="s">
        <v>182</v>
      </c>
      <c r="U74" s="26" t="s">
        <v>182</v>
      </c>
      <c r="V74" s="26" t="s">
        <v>182</v>
      </c>
      <c r="W74" s="26" t="s">
        <v>182</v>
      </c>
      <c r="X74" s="26" t="s">
        <v>182</v>
      </c>
      <c r="Y74" s="26">
        <v>0.25</v>
      </c>
      <c r="Z74" s="29">
        <f t="shared" si="7"/>
        <v>0.25</v>
      </c>
      <c r="AA74" s="29">
        <v>0</v>
      </c>
      <c r="AB74" s="29">
        <v>0</v>
      </c>
      <c r="AC74" s="29">
        <v>0</v>
      </c>
      <c r="AD74" s="29">
        <v>1</v>
      </c>
      <c r="AE74" s="29"/>
      <c r="AF74" s="30"/>
      <c r="AG74" s="30"/>
      <c r="AH74" s="30"/>
      <c r="AI74" s="47"/>
      <c r="AJ74" s="48"/>
      <c r="AK74" s="48"/>
      <c r="AL74" s="48"/>
      <c r="AM74" s="48"/>
      <c r="AN74" s="31"/>
      <c r="AO74" s="67"/>
      <c r="AP74" s="67"/>
      <c r="AQ74" s="67"/>
      <c r="AR74" s="67"/>
      <c r="AS74" s="31"/>
      <c r="AT74" s="34"/>
      <c r="AU74" s="33"/>
      <c r="AV74" s="33"/>
      <c r="AW74" s="33"/>
      <c r="AX74" s="33"/>
      <c r="AY74" s="43">
        <f t="shared" ref="AY74:AY134" si="8">(AI74+AN74+AS74+AX74)*Y74</f>
        <v>0</v>
      </c>
      <c r="AZ74" s="43">
        <f t="shared" si="6"/>
        <v>0</v>
      </c>
      <c r="BA74" s="44" t="str">
        <f t="shared" si="3"/>
        <v>SIN AVANCE</v>
      </c>
      <c r="BB74" s="46">
        <f t="shared" si="4"/>
        <v>61</v>
      </c>
      <c r="BC74" s="45" t="str">
        <f t="shared" si="5"/>
        <v>CON TIEMPO</v>
      </c>
      <c r="BD74" s="75">
        <f>SUM(AY74:AY77)</f>
        <v>0</v>
      </c>
    </row>
    <row r="75" spans="1:56" ht="253.5" customHeight="1" thickBot="1" x14ac:dyDescent="0.3">
      <c r="A75" s="27">
        <v>68</v>
      </c>
      <c r="B75" s="26" t="s">
        <v>277</v>
      </c>
      <c r="C75" s="26" t="s">
        <v>7</v>
      </c>
      <c r="D75" s="26" t="s">
        <v>1096</v>
      </c>
      <c r="E75" s="26" t="s">
        <v>276</v>
      </c>
      <c r="F75" s="26" t="s">
        <v>1323</v>
      </c>
      <c r="G75" s="26" t="s">
        <v>1324</v>
      </c>
      <c r="H75" s="26" t="s">
        <v>1325</v>
      </c>
      <c r="I75" s="26" t="s">
        <v>1326</v>
      </c>
      <c r="J75" s="26" t="s">
        <v>279</v>
      </c>
      <c r="K75" s="26" t="s">
        <v>7</v>
      </c>
      <c r="L75" s="26" t="s">
        <v>7</v>
      </c>
      <c r="M75" s="28">
        <v>44958</v>
      </c>
      <c r="N75" s="28">
        <v>45137</v>
      </c>
      <c r="O75" s="28" t="s">
        <v>265</v>
      </c>
      <c r="P75" s="28" t="s">
        <v>266</v>
      </c>
      <c r="Q75" s="28" t="s">
        <v>267</v>
      </c>
      <c r="R75" s="28" t="s">
        <v>268</v>
      </c>
      <c r="S75" s="28" t="s">
        <v>7</v>
      </c>
      <c r="T75" s="26" t="s">
        <v>182</v>
      </c>
      <c r="U75" s="26" t="s">
        <v>182</v>
      </c>
      <c r="V75" s="26" t="s">
        <v>182</v>
      </c>
      <c r="W75" s="26" t="s">
        <v>182</v>
      </c>
      <c r="X75" s="26" t="s">
        <v>182</v>
      </c>
      <c r="Y75" s="26">
        <v>0.25</v>
      </c>
      <c r="Z75" s="29">
        <f t="shared" si="7"/>
        <v>0.25</v>
      </c>
      <c r="AA75" s="29">
        <v>0</v>
      </c>
      <c r="AB75" s="29">
        <v>0</v>
      </c>
      <c r="AC75" s="29">
        <v>0.5</v>
      </c>
      <c r="AD75" s="29">
        <v>0.5</v>
      </c>
      <c r="AE75" s="29"/>
      <c r="AF75" s="30"/>
      <c r="AG75" s="30"/>
      <c r="AH75" s="30"/>
      <c r="AI75" s="47"/>
      <c r="AJ75" s="48"/>
      <c r="AK75" s="48"/>
      <c r="AL75" s="48"/>
      <c r="AM75" s="48"/>
      <c r="AN75" s="31"/>
      <c r="AO75" s="67"/>
      <c r="AP75" s="67"/>
      <c r="AQ75" s="67"/>
      <c r="AR75" s="67"/>
      <c r="AS75" s="31"/>
      <c r="AT75" s="34"/>
      <c r="AU75" s="33"/>
      <c r="AV75" s="33"/>
      <c r="AW75" s="33"/>
      <c r="AX75" s="33"/>
      <c r="AY75" s="43">
        <f t="shared" si="8"/>
        <v>0</v>
      </c>
      <c r="AZ75" s="43">
        <f t="shared" si="6"/>
        <v>0</v>
      </c>
      <c r="BA75" s="44" t="str">
        <f t="shared" si="3"/>
        <v>SIN AVANCE</v>
      </c>
      <c r="BB75" s="46">
        <f t="shared" si="4"/>
        <v>-93</v>
      </c>
      <c r="BC75" s="45" t="str">
        <f t="shared" si="5"/>
        <v>VENCIDO</v>
      </c>
      <c r="BD75" s="75"/>
    </row>
    <row r="76" spans="1:56" ht="253.5" customHeight="1" thickBot="1" x14ac:dyDescent="0.3">
      <c r="A76" s="27">
        <v>69</v>
      </c>
      <c r="B76" s="26" t="s">
        <v>277</v>
      </c>
      <c r="C76" s="26" t="s">
        <v>7</v>
      </c>
      <c r="D76" s="26" t="s">
        <v>1096</v>
      </c>
      <c r="E76" s="26" t="s">
        <v>276</v>
      </c>
      <c r="F76" s="26" t="s">
        <v>1327</v>
      </c>
      <c r="G76" s="26" t="s">
        <v>1328</v>
      </c>
      <c r="H76" s="26" t="s">
        <v>1329</v>
      </c>
      <c r="I76" s="26" t="s">
        <v>1330</v>
      </c>
      <c r="J76" s="26" t="s">
        <v>279</v>
      </c>
      <c r="K76" s="26" t="s">
        <v>7</v>
      </c>
      <c r="L76" s="26" t="s">
        <v>7</v>
      </c>
      <c r="M76" s="28">
        <v>45079</v>
      </c>
      <c r="N76" s="28">
        <v>45291</v>
      </c>
      <c r="O76" s="28" t="s">
        <v>265</v>
      </c>
      <c r="P76" s="28" t="s">
        <v>266</v>
      </c>
      <c r="Q76" s="28" t="s">
        <v>267</v>
      </c>
      <c r="R76" s="28" t="s">
        <v>268</v>
      </c>
      <c r="S76" s="28" t="s">
        <v>7</v>
      </c>
      <c r="T76" s="26" t="s">
        <v>182</v>
      </c>
      <c r="U76" s="26" t="s">
        <v>182</v>
      </c>
      <c r="V76" s="26" t="s">
        <v>182</v>
      </c>
      <c r="W76" s="26" t="s">
        <v>182</v>
      </c>
      <c r="X76" s="26" t="s">
        <v>182</v>
      </c>
      <c r="Y76" s="26">
        <v>0.25</v>
      </c>
      <c r="Z76" s="29">
        <f t="shared" si="7"/>
        <v>0.25</v>
      </c>
      <c r="AA76" s="29">
        <v>0</v>
      </c>
      <c r="AB76" s="29">
        <v>0.5</v>
      </c>
      <c r="AC76" s="29">
        <v>0</v>
      </c>
      <c r="AD76" s="29">
        <v>0.5</v>
      </c>
      <c r="AE76" s="29"/>
      <c r="AF76" s="30"/>
      <c r="AG76" s="30"/>
      <c r="AH76" s="30"/>
      <c r="AI76" s="47"/>
      <c r="AJ76" s="48"/>
      <c r="AK76" s="48"/>
      <c r="AL76" s="48"/>
      <c r="AM76" s="48"/>
      <c r="AN76" s="31"/>
      <c r="AO76" s="67"/>
      <c r="AP76" s="67"/>
      <c r="AQ76" s="67"/>
      <c r="AR76" s="67"/>
      <c r="AS76" s="31"/>
      <c r="AT76" s="34"/>
      <c r="AU76" s="33"/>
      <c r="AV76" s="33"/>
      <c r="AW76" s="33"/>
      <c r="AX76" s="33"/>
      <c r="AY76" s="43">
        <f t="shared" si="8"/>
        <v>0</v>
      </c>
      <c r="AZ76" s="43">
        <f t="shared" si="6"/>
        <v>0</v>
      </c>
      <c r="BA76" s="44" t="str">
        <f t="shared" si="3"/>
        <v>SIN AVANCE</v>
      </c>
      <c r="BB76" s="46">
        <f t="shared" si="4"/>
        <v>61</v>
      </c>
      <c r="BC76" s="45" t="str">
        <f t="shared" si="5"/>
        <v>CON TIEMPO</v>
      </c>
      <c r="BD76" s="75"/>
    </row>
    <row r="77" spans="1:56" ht="253.5" customHeight="1" thickBot="1" x14ac:dyDescent="0.3">
      <c r="A77" s="27">
        <v>70</v>
      </c>
      <c r="B77" s="26" t="s">
        <v>277</v>
      </c>
      <c r="C77" s="26" t="s">
        <v>7</v>
      </c>
      <c r="D77" s="26" t="s">
        <v>1096</v>
      </c>
      <c r="E77" s="26" t="s">
        <v>276</v>
      </c>
      <c r="F77" s="26" t="s">
        <v>1331</v>
      </c>
      <c r="G77" s="26" t="s">
        <v>1332</v>
      </c>
      <c r="H77" s="26" t="s">
        <v>274</v>
      </c>
      <c r="I77" s="26" t="s">
        <v>275</v>
      </c>
      <c r="J77" s="26" t="s">
        <v>279</v>
      </c>
      <c r="K77" s="26" t="s">
        <v>7</v>
      </c>
      <c r="L77" s="26" t="s">
        <v>7</v>
      </c>
      <c r="M77" s="28">
        <v>44958</v>
      </c>
      <c r="N77" s="28">
        <v>45199</v>
      </c>
      <c r="O77" s="28" t="s">
        <v>265</v>
      </c>
      <c r="P77" s="28" t="s">
        <v>266</v>
      </c>
      <c r="Q77" s="28" t="s">
        <v>267</v>
      </c>
      <c r="R77" s="28" t="s">
        <v>268</v>
      </c>
      <c r="S77" s="28" t="s">
        <v>7</v>
      </c>
      <c r="T77" s="26" t="s">
        <v>182</v>
      </c>
      <c r="U77" s="26" t="s">
        <v>182</v>
      </c>
      <c r="V77" s="26" t="s">
        <v>182</v>
      </c>
      <c r="W77" s="26" t="s">
        <v>182</v>
      </c>
      <c r="X77" s="26" t="s">
        <v>182</v>
      </c>
      <c r="Y77" s="26">
        <v>0.25</v>
      </c>
      <c r="Z77" s="29">
        <f t="shared" si="7"/>
        <v>0.25</v>
      </c>
      <c r="AA77" s="29">
        <v>0.32</v>
      </c>
      <c r="AB77" s="29">
        <v>0.32</v>
      </c>
      <c r="AC77" s="29">
        <v>0.32</v>
      </c>
      <c r="AD77" s="29">
        <v>0.04</v>
      </c>
      <c r="AE77" s="29"/>
      <c r="AF77" s="30"/>
      <c r="AG77" s="30"/>
      <c r="AH77" s="30"/>
      <c r="AI77" s="47"/>
      <c r="AJ77" s="48"/>
      <c r="AK77" s="48"/>
      <c r="AL77" s="48"/>
      <c r="AM77" s="48"/>
      <c r="AN77" s="31"/>
      <c r="AO77" s="67"/>
      <c r="AP77" s="67"/>
      <c r="AQ77" s="67"/>
      <c r="AR77" s="67"/>
      <c r="AS77" s="31"/>
      <c r="AT77" s="34"/>
      <c r="AU77" s="33"/>
      <c r="AV77" s="33"/>
      <c r="AW77" s="33"/>
      <c r="AX77" s="33"/>
      <c r="AY77" s="43">
        <f t="shared" si="8"/>
        <v>0</v>
      </c>
      <c r="AZ77" s="43">
        <f t="shared" si="6"/>
        <v>0</v>
      </c>
      <c r="BA77" s="44" t="str">
        <f t="shared" si="3"/>
        <v>SIN AVANCE</v>
      </c>
      <c r="BB77" s="46">
        <f t="shared" si="4"/>
        <v>-31</v>
      </c>
      <c r="BC77" s="45" t="str">
        <f t="shared" si="5"/>
        <v>VENCIDO</v>
      </c>
      <c r="BD77" s="75"/>
    </row>
    <row r="78" spans="1:56" ht="253.5" customHeight="1" thickBot="1" x14ac:dyDescent="0.3">
      <c r="A78" s="27">
        <v>71</v>
      </c>
      <c r="B78" s="26" t="s">
        <v>281</v>
      </c>
      <c r="C78" s="26" t="s">
        <v>7</v>
      </c>
      <c r="D78" s="26" t="s">
        <v>7</v>
      </c>
      <c r="E78" s="26" t="s">
        <v>280</v>
      </c>
      <c r="F78" s="26" t="s">
        <v>1333</v>
      </c>
      <c r="G78" s="26" t="s">
        <v>1334</v>
      </c>
      <c r="H78" s="26" t="s">
        <v>1122</v>
      </c>
      <c r="I78" s="26" t="s">
        <v>1335</v>
      </c>
      <c r="J78" s="26" t="s">
        <v>7</v>
      </c>
      <c r="K78" s="26" t="s">
        <v>284</v>
      </c>
      <c r="L78" s="26" t="s">
        <v>7</v>
      </c>
      <c r="M78" s="28">
        <v>45078</v>
      </c>
      <c r="N78" s="28">
        <v>45291</v>
      </c>
      <c r="O78" s="28" t="s">
        <v>265</v>
      </c>
      <c r="P78" s="28" t="s">
        <v>266</v>
      </c>
      <c r="Q78" s="28" t="s">
        <v>267</v>
      </c>
      <c r="R78" s="28" t="s">
        <v>268</v>
      </c>
      <c r="S78" s="28" t="s">
        <v>7</v>
      </c>
      <c r="T78" s="26" t="s">
        <v>182</v>
      </c>
      <c r="U78" s="26" t="s">
        <v>182</v>
      </c>
      <c r="V78" s="26" t="s">
        <v>182</v>
      </c>
      <c r="W78" s="26" t="s">
        <v>182</v>
      </c>
      <c r="X78" s="26" t="s">
        <v>182</v>
      </c>
      <c r="Y78" s="26">
        <v>0.5</v>
      </c>
      <c r="Z78" s="29">
        <f t="shared" si="7"/>
        <v>0.5</v>
      </c>
      <c r="AA78" s="29">
        <v>0</v>
      </c>
      <c r="AB78" s="29">
        <v>0.5</v>
      </c>
      <c r="AC78" s="29">
        <v>0</v>
      </c>
      <c r="AD78" s="29">
        <v>0.5</v>
      </c>
      <c r="AE78" s="29"/>
      <c r="AF78" s="30"/>
      <c r="AG78" s="30"/>
      <c r="AH78" s="30"/>
      <c r="AI78" s="47"/>
      <c r="AJ78" s="48"/>
      <c r="AK78" s="48"/>
      <c r="AL78" s="48"/>
      <c r="AM78" s="48"/>
      <c r="AN78" s="31"/>
      <c r="AO78" s="67"/>
      <c r="AP78" s="67"/>
      <c r="AQ78" s="67"/>
      <c r="AR78" s="67"/>
      <c r="AS78" s="31"/>
      <c r="AT78" s="34"/>
      <c r="AU78" s="33"/>
      <c r="AV78" s="33"/>
      <c r="AW78" s="33"/>
      <c r="AX78" s="33"/>
      <c r="AY78" s="43">
        <f t="shared" si="8"/>
        <v>0</v>
      </c>
      <c r="AZ78" s="43">
        <f t="shared" si="6"/>
        <v>0</v>
      </c>
      <c r="BA78" s="44" t="str">
        <f t="shared" ref="BA78:BA139" si="9">IF(AZ78&lt;=0%,"SIN AVANCE",IF(AZ78&lt;33%,"AVANCE MINIMO",IF(AZ78&lt;66%,"AVANCE PARCIAL",IF(AZ78&lt;=99.9%,"AVANCE SIGNIFICATIVO",IF(AZ78=100%,"CUMPLIMIENTO TOTAL","ERROR")))))</f>
        <v>SIN AVANCE</v>
      </c>
      <c r="BB78" s="46">
        <f t="shared" ref="BB78:BB139" si="10">(IF(BA78="CUMPLIMIENTO TOTAL","NO APLICA ACTIVIDAD FINALIZADA",N78-$C$8))</f>
        <v>61</v>
      </c>
      <c r="BC78" s="45" t="str">
        <f t="shared" ref="BC78:BC139" si="11">(IF(BA78="CUMPLIMIENTO TOTAL","NO APLICA ACTIVIDAD FINALIZADA",IF(BB78&lt;=0,"VENCIDO",IF(BB78&lt;=10,"POR VENCER","CON TIEMPO"))))</f>
        <v>CON TIEMPO</v>
      </c>
      <c r="BD78" s="75">
        <f>SUM(AY78:AY79)</f>
        <v>0</v>
      </c>
    </row>
    <row r="79" spans="1:56" ht="253.5" customHeight="1" thickBot="1" x14ac:dyDescent="0.3">
      <c r="A79" s="27">
        <v>72</v>
      </c>
      <c r="B79" s="26" t="s">
        <v>1336</v>
      </c>
      <c r="C79" s="26" t="s">
        <v>7</v>
      </c>
      <c r="D79" s="26" t="s">
        <v>7</v>
      </c>
      <c r="E79" s="26" t="s">
        <v>280</v>
      </c>
      <c r="F79" s="26" t="s">
        <v>1337</v>
      </c>
      <c r="G79" s="26" t="s">
        <v>1338</v>
      </c>
      <c r="H79" s="26" t="s">
        <v>282</v>
      </c>
      <c r="I79" s="26" t="s">
        <v>1335</v>
      </c>
      <c r="J79" s="26" t="s">
        <v>7</v>
      </c>
      <c r="K79" s="26" t="s">
        <v>284</v>
      </c>
      <c r="L79" s="26" t="s">
        <v>7</v>
      </c>
      <c r="M79" s="28">
        <v>45078</v>
      </c>
      <c r="N79" s="28">
        <v>45291</v>
      </c>
      <c r="O79" s="28" t="s">
        <v>265</v>
      </c>
      <c r="P79" s="28" t="s">
        <v>266</v>
      </c>
      <c r="Q79" s="28" t="s">
        <v>267</v>
      </c>
      <c r="R79" s="28" t="s">
        <v>268</v>
      </c>
      <c r="S79" s="28" t="s">
        <v>7</v>
      </c>
      <c r="T79" s="26" t="s">
        <v>182</v>
      </c>
      <c r="U79" s="26" t="s">
        <v>182</v>
      </c>
      <c r="V79" s="26" t="s">
        <v>182</v>
      </c>
      <c r="W79" s="26" t="s">
        <v>182</v>
      </c>
      <c r="X79" s="26" t="s">
        <v>182</v>
      </c>
      <c r="Y79" s="26">
        <v>0.5</v>
      </c>
      <c r="Z79" s="29">
        <f t="shared" si="7"/>
        <v>0.5</v>
      </c>
      <c r="AA79" s="29">
        <v>0</v>
      </c>
      <c r="AB79" s="29">
        <v>0.5</v>
      </c>
      <c r="AC79" s="29">
        <v>0</v>
      </c>
      <c r="AD79" s="29">
        <v>0.5</v>
      </c>
      <c r="AE79" s="29"/>
      <c r="AF79" s="30"/>
      <c r="AG79" s="30"/>
      <c r="AH79" s="30"/>
      <c r="AI79" s="47"/>
      <c r="AJ79" s="48"/>
      <c r="AK79" s="48"/>
      <c r="AL79" s="48"/>
      <c r="AM79" s="48"/>
      <c r="AN79" s="31"/>
      <c r="AO79" s="67"/>
      <c r="AP79" s="67"/>
      <c r="AQ79" s="67"/>
      <c r="AR79" s="67"/>
      <c r="AS79" s="31"/>
      <c r="AT79" s="34"/>
      <c r="AU79" s="33"/>
      <c r="AV79" s="33"/>
      <c r="AW79" s="33"/>
      <c r="AX79" s="33"/>
      <c r="AY79" s="43">
        <f t="shared" si="8"/>
        <v>0</v>
      </c>
      <c r="AZ79" s="43">
        <f t="shared" si="6"/>
        <v>0</v>
      </c>
      <c r="BA79" s="44" t="str">
        <f t="shared" si="9"/>
        <v>SIN AVANCE</v>
      </c>
      <c r="BB79" s="46">
        <f t="shared" si="10"/>
        <v>61</v>
      </c>
      <c r="BC79" s="45" t="str">
        <f t="shared" si="11"/>
        <v>CON TIEMPO</v>
      </c>
      <c r="BD79" s="75"/>
    </row>
    <row r="80" spans="1:56" ht="253.5" customHeight="1" thickBot="1" x14ac:dyDescent="0.3">
      <c r="A80" s="27">
        <v>73</v>
      </c>
      <c r="B80" s="26" t="s">
        <v>1339</v>
      </c>
      <c r="C80" s="26" t="s">
        <v>7</v>
      </c>
      <c r="D80" s="26" t="s">
        <v>7</v>
      </c>
      <c r="E80" s="26" t="s">
        <v>7</v>
      </c>
      <c r="F80" s="26" t="s">
        <v>1340</v>
      </c>
      <c r="G80" s="26" t="s">
        <v>1341</v>
      </c>
      <c r="H80" s="26" t="s">
        <v>1342</v>
      </c>
      <c r="I80" s="26" t="s">
        <v>1343</v>
      </c>
      <c r="J80" s="26" t="s">
        <v>7</v>
      </c>
      <c r="K80" s="26" t="s">
        <v>7</v>
      </c>
      <c r="L80" s="26" t="s">
        <v>7</v>
      </c>
      <c r="M80" s="28">
        <v>44927</v>
      </c>
      <c r="N80" s="28">
        <v>45291</v>
      </c>
      <c r="O80" s="28" t="s">
        <v>265</v>
      </c>
      <c r="P80" s="28" t="s">
        <v>266</v>
      </c>
      <c r="Q80" s="28" t="s">
        <v>267</v>
      </c>
      <c r="R80" s="28" t="s">
        <v>268</v>
      </c>
      <c r="S80" s="28" t="s">
        <v>7</v>
      </c>
      <c r="T80" s="26" t="s">
        <v>182</v>
      </c>
      <c r="U80" s="26" t="s">
        <v>182</v>
      </c>
      <c r="V80" s="26" t="s">
        <v>182</v>
      </c>
      <c r="W80" s="26" t="s">
        <v>182</v>
      </c>
      <c r="X80" s="26" t="s">
        <v>182</v>
      </c>
      <c r="Y80" s="26">
        <v>1</v>
      </c>
      <c r="Z80" s="29">
        <f t="shared" si="7"/>
        <v>1</v>
      </c>
      <c r="AA80" s="29">
        <v>0</v>
      </c>
      <c r="AB80" s="29">
        <v>0</v>
      </c>
      <c r="AC80" s="29">
        <v>0</v>
      </c>
      <c r="AD80" s="29">
        <v>1</v>
      </c>
      <c r="AE80" s="29"/>
      <c r="AF80" s="30"/>
      <c r="AG80" s="30"/>
      <c r="AH80" s="30"/>
      <c r="AI80" s="47"/>
      <c r="AJ80" s="48"/>
      <c r="AK80" s="48"/>
      <c r="AL80" s="48"/>
      <c r="AM80" s="48"/>
      <c r="AN80" s="31"/>
      <c r="AO80" s="67"/>
      <c r="AP80" s="67"/>
      <c r="AQ80" s="67"/>
      <c r="AR80" s="67"/>
      <c r="AS80" s="31"/>
      <c r="AT80" s="34"/>
      <c r="AU80" s="33"/>
      <c r="AV80" s="33"/>
      <c r="AW80" s="33"/>
      <c r="AX80" s="33"/>
      <c r="AY80" s="43">
        <f t="shared" si="8"/>
        <v>0</v>
      </c>
      <c r="AZ80" s="43">
        <f t="shared" si="6"/>
        <v>0</v>
      </c>
      <c r="BA80" s="44" t="str">
        <f t="shared" si="9"/>
        <v>SIN AVANCE</v>
      </c>
      <c r="BB80" s="46">
        <f t="shared" si="10"/>
        <v>61</v>
      </c>
      <c r="BC80" s="45" t="str">
        <f t="shared" si="11"/>
        <v>CON TIEMPO</v>
      </c>
      <c r="BD80" s="43">
        <f>AY80</f>
        <v>0</v>
      </c>
    </row>
    <row r="81" spans="1:56" ht="253.5" customHeight="1" thickBot="1" x14ac:dyDescent="0.3">
      <c r="A81" s="27">
        <v>74</v>
      </c>
      <c r="B81" s="26" t="s">
        <v>1344</v>
      </c>
      <c r="C81" s="26" t="s">
        <v>7</v>
      </c>
      <c r="D81" s="26" t="s">
        <v>7</v>
      </c>
      <c r="E81" s="26" t="s">
        <v>7</v>
      </c>
      <c r="F81" s="26" t="s">
        <v>1345</v>
      </c>
      <c r="G81" s="26" t="s">
        <v>1346</v>
      </c>
      <c r="H81" s="26" t="s">
        <v>1347</v>
      </c>
      <c r="I81" s="26" t="s">
        <v>1348</v>
      </c>
      <c r="J81" s="26" t="s">
        <v>7</v>
      </c>
      <c r="K81" s="26" t="s">
        <v>7</v>
      </c>
      <c r="L81" s="26" t="s">
        <v>7</v>
      </c>
      <c r="M81" s="28">
        <v>44927</v>
      </c>
      <c r="N81" s="28">
        <v>45291</v>
      </c>
      <c r="O81" s="28" t="s">
        <v>265</v>
      </c>
      <c r="P81" s="28" t="s">
        <v>266</v>
      </c>
      <c r="Q81" s="28" t="s">
        <v>267</v>
      </c>
      <c r="R81" s="28" t="s">
        <v>268</v>
      </c>
      <c r="S81" s="28" t="s">
        <v>7</v>
      </c>
      <c r="T81" s="26" t="s">
        <v>182</v>
      </c>
      <c r="U81" s="26" t="s">
        <v>182</v>
      </c>
      <c r="V81" s="26" t="s">
        <v>182</v>
      </c>
      <c r="W81" s="26" t="s">
        <v>182</v>
      </c>
      <c r="X81" s="26" t="s">
        <v>182</v>
      </c>
      <c r="Y81" s="26">
        <v>0.5</v>
      </c>
      <c r="Z81" s="29">
        <f t="shared" si="7"/>
        <v>0.5</v>
      </c>
      <c r="AA81" s="29">
        <v>0.5</v>
      </c>
      <c r="AB81" s="29">
        <v>0</v>
      </c>
      <c r="AC81" s="29">
        <v>0</v>
      </c>
      <c r="AD81" s="29">
        <v>0.5</v>
      </c>
      <c r="AE81" s="29"/>
      <c r="AF81" s="30"/>
      <c r="AG81" s="30"/>
      <c r="AH81" s="30"/>
      <c r="AI81" s="47"/>
      <c r="AJ81" s="48"/>
      <c r="AK81" s="48"/>
      <c r="AL81" s="48"/>
      <c r="AM81" s="48"/>
      <c r="AN81" s="31"/>
      <c r="AO81" s="67"/>
      <c r="AP81" s="67"/>
      <c r="AQ81" s="67"/>
      <c r="AR81" s="67"/>
      <c r="AS81" s="31"/>
      <c r="AT81" s="34"/>
      <c r="AU81" s="33"/>
      <c r="AV81" s="33"/>
      <c r="AW81" s="33"/>
      <c r="AX81" s="33"/>
      <c r="AY81" s="43">
        <f t="shared" si="8"/>
        <v>0</v>
      </c>
      <c r="AZ81" s="43">
        <f t="shared" si="6"/>
        <v>0</v>
      </c>
      <c r="BA81" s="44" t="str">
        <f t="shared" si="9"/>
        <v>SIN AVANCE</v>
      </c>
      <c r="BB81" s="46">
        <f t="shared" si="10"/>
        <v>61</v>
      </c>
      <c r="BC81" s="45" t="str">
        <f t="shared" si="11"/>
        <v>CON TIEMPO</v>
      </c>
      <c r="BD81" s="75">
        <f>SUM(AY81:AY82)</f>
        <v>0</v>
      </c>
    </row>
    <row r="82" spans="1:56" ht="253.5" customHeight="1" thickBot="1" x14ac:dyDescent="0.3">
      <c r="A82" s="27">
        <v>75</v>
      </c>
      <c r="B82" s="26" t="s">
        <v>1344</v>
      </c>
      <c r="C82" s="26" t="s">
        <v>7</v>
      </c>
      <c r="D82" s="26" t="s">
        <v>7</v>
      </c>
      <c r="E82" s="26" t="s">
        <v>7</v>
      </c>
      <c r="F82" s="26" t="s">
        <v>1349</v>
      </c>
      <c r="G82" s="26" t="s">
        <v>1350</v>
      </c>
      <c r="H82" s="26" t="s">
        <v>1351</v>
      </c>
      <c r="I82" s="26" t="s">
        <v>1352</v>
      </c>
      <c r="J82" s="26" t="s">
        <v>7</v>
      </c>
      <c r="K82" s="26" t="s">
        <v>7</v>
      </c>
      <c r="L82" s="26" t="s">
        <v>7</v>
      </c>
      <c r="M82" s="28">
        <v>44927</v>
      </c>
      <c r="N82" s="28">
        <v>45291</v>
      </c>
      <c r="O82" s="28" t="s">
        <v>265</v>
      </c>
      <c r="P82" s="28" t="s">
        <v>266</v>
      </c>
      <c r="Q82" s="28" t="s">
        <v>267</v>
      </c>
      <c r="R82" s="28" t="s">
        <v>268</v>
      </c>
      <c r="S82" s="28" t="s">
        <v>7</v>
      </c>
      <c r="T82" s="26" t="s">
        <v>182</v>
      </c>
      <c r="U82" s="26" t="s">
        <v>182</v>
      </c>
      <c r="V82" s="26" t="s">
        <v>182</v>
      </c>
      <c r="W82" s="26" t="s">
        <v>182</v>
      </c>
      <c r="X82" s="26" t="s">
        <v>182</v>
      </c>
      <c r="Y82" s="26">
        <v>0.5</v>
      </c>
      <c r="Z82" s="29">
        <f t="shared" si="7"/>
        <v>0.5</v>
      </c>
      <c r="AA82" s="29">
        <v>0.25</v>
      </c>
      <c r="AB82" s="29">
        <v>0.25</v>
      </c>
      <c r="AC82" s="29">
        <v>0.25</v>
      </c>
      <c r="AD82" s="29">
        <v>0.25</v>
      </c>
      <c r="AE82" s="29"/>
      <c r="AF82" s="30"/>
      <c r="AG82" s="30"/>
      <c r="AH82" s="30"/>
      <c r="AI82" s="47"/>
      <c r="AJ82" s="48"/>
      <c r="AK82" s="48"/>
      <c r="AL82" s="48"/>
      <c r="AM82" s="48"/>
      <c r="AN82" s="31"/>
      <c r="AO82" s="67"/>
      <c r="AP82" s="67"/>
      <c r="AQ82" s="67"/>
      <c r="AR82" s="67"/>
      <c r="AS82" s="31"/>
      <c r="AT82" s="34"/>
      <c r="AU82" s="33"/>
      <c r="AV82" s="33"/>
      <c r="AW82" s="33"/>
      <c r="AX82" s="33"/>
      <c r="AY82" s="43">
        <f t="shared" si="8"/>
        <v>0</v>
      </c>
      <c r="AZ82" s="43">
        <f t="shared" si="6"/>
        <v>0</v>
      </c>
      <c r="BA82" s="44" t="str">
        <f t="shared" si="9"/>
        <v>SIN AVANCE</v>
      </c>
      <c r="BB82" s="46">
        <f t="shared" si="10"/>
        <v>61</v>
      </c>
      <c r="BC82" s="45" t="str">
        <f t="shared" si="11"/>
        <v>CON TIEMPO</v>
      </c>
      <c r="BD82" s="75"/>
    </row>
    <row r="83" spans="1:56" ht="253.5" customHeight="1" thickBot="1" x14ac:dyDescent="0.3">
      <c r="A83" s="27">
        <v>76</v>
      </c>
      <c r="B83" s="26" t="s">
        <v>1353</v>
      </c>
      <c r="C83" s="26" t="s">
        <v>7</v>
      </c>
      <c r="D83" s="26" t="s">
        <v>7</v>
      </c>
      <c r="E83" s="26" t="s">
        <v>7</v>
      </c>
      <c r="F83" s="26" t="s">
        <v>1354</v>
      </c>
      <c r="G83" s="26" t="s">
        <v>1355</v>
      </c>
      <c r="H83" s="26" t="s">
        <v>1356</v>
      </c>
      <c r="I83" s="26" t="s">
        <v>1357</v>
      </c>
      <c r="J83" s="26" t="s">
        <v>7</v>
      </c>
      <c r="K83" s="26" t="s">
        <v>7</v>
      </c>
      <c r="L83" s="26" t="s">
        <v>7</v>
      </c>
      <c r="M83" s="28">
        <v>44927</v>
      </c>
      <c r="N83" s="28">
        <v>45291</v>
      </c>
      <c r="O83" s="28" t="s">
        <v>265</v>
      </c>
      <c r="P83" s="28" t="s">
        <v>266</v>
      </c>
      <c r="Q83" s="28" t="s">
        <v>267</v>
      </c>
      <c r="R83" s="28" t="s">
        <v>268</v>
      </c>
      <c r="S83" s="28" t="s">
        <v>7</v>
      </c>
      <c r="T83" s="26" t="s">
        <v>182</v>
      </c>
      <c r="U83" s="26" t="s">
        <v>182</v>
      </c>
      <c r="V83" s="26" t="s">
        <v>182</v>
      </c>
      <c r="W83" s="26" t="s">
        <v>182</v>
      </c>
      <c r="X83" s="26" t="s">
        <v>182</v>
      </c>
      <c r="Y83" s="26">
        <v>1</v>
      </c>
      <c r="Z83" s="29">
        <f t="shared" si="7"/>
        <v>1</v>
      </c>
      <c r="AA83" s="29">
        <v>0.25</v>
      </c>
      <c r="AB83" s="29">
        <v>0.25</v>
      </c>
      <c r="AC83" s="29">
        <v>0.25</v>
      </c>
      <c r="AD83" s="29">
        <v>0.25</v>
      </c>
      <c r="AE83" s="29"/>
      <c r="AF83" s="30"/>
      <c r="AG83" s="30"/>
      <c r="AH83" s="30"/>
      <c r="AI83" s="47"/>
      <c r="AJ83" s="48"/>
      <c r="AK83" s="48"/>
      <c r="AL83" s="48"/>
      <c r="AM83" s="48"/>
      <c r="AN83" s="31"/>
      <c r="AO83" s="67"/>
      <c r="AP83" s="67"/>
      <c r="AQ83" s="67"/>
      <c r="AR83" s="67"/>
      <c r="AS83" s="31"/>
      <c r="AT83" s="34"/>
      <c r="AU83" s="33"/>
      <c r="AV83" s="33"/>
      <c r="AW83" s="33"/>
      <c r="AX83" s="33"/>
      <c r="AY83" s="43">
        <f t="shared" si="8"/>
        <v>0</v>
      </c>
      <c r="AZ83" s="43">
        <f t="shared" si="6"/>
        <v>0</v>
      </c>
      <c r="BA83" s="44" t="str">
        <f t="shared" si="9"/>
        <v>SIN AVANCE</v>
      </c>
      <c r="BB83" s="46">
        <f t="shared" si="10"/>
        <v>61</v>
      </c>
      <c r="BC83" s="45" t="str">
        <f t="shared" si="11"/>
        <v>CON TIEMPO</v>
      </c>
      <c r="BD83" s="43">
        <f>AY83</f>
        <v>0</v>
      </c>
    </row>
    <row r="84" spans="1:56" ht="253.5" customHeight="1" thickBot="1" x14ac:dyDescent="0.3">
      <c r="A84" s="27">
        <v>77</v>
      </c>
      <c r="B84" s="26" t="s">
        <v>1358</v>
      </c>
      <c r="C84" s="26" t="s">
        <v>7</v>
      </c>
      <c r="D84" s="26" t="s">
        <v>7</v>
      </c>
      <c r="E84" s="26" t="s">
        <v>7</v>
      </c>
      <c r="F84" s="26" t="s">
        <v>1359</v>
      </c>
      <c r="G84" s="26" t="s">
        <v>1360</v>
      </c>
      <c r="H84" s="26" t="s">
        <v>1361</v>
      </c>
      <c r="I84" s="26" t="s">
        <v>1362</v>
      </c>
      <c r="J84" s="26" t="s">
        <v>7</v>
      </c>
      <c r="K84" s="26" t="s">
        <v>7</v>
      </c>
      <c r="L84" s="26" t="s">
        <v>7</v>
      </c>
      <c r="M84" s="28">
        <v>44927</v>
      </c>
      <c r="N84" s="28">
        <v>45291</v>
      </c>
      <c r="O84" s="28" t="s">
        <v>265</v>
      </c>
      <c r="P84" s="28" t="s">
        <v>266</v>
      </c>
      <c r="Q84" s="28" t="s">
        <v>267</v>
      </c>
      <c r="R84" s="28" t="s">
        <v>268</v>
      </c>
      <c r="S84" s="28" t="s">
        <v>7</v>
      </c>
      <c r="T84" s="26" t="s">
        <v>182</v>
      </c>
      <c r="U84" s="26" t="s">
        <v>182</v>
      </c>
      <c r="V84" s="26" t="s">
        <v>182</v>
      </c>
      <c r="W84" s="26" t="s">
        <v>182</v>
      </c>
      <c r="X84" s="26" t="s">
        <v>182</v>
      </c>
      <c r="Y84" s="26">
        <v>1</v>
      </c>
      <c r="Z84" s="29">
        <f t="shared" si="7"/>
        <v>1</v>
      </c>
      <c r="AA84" s="29">
        <v>0.25</v>
      </c>
      <c r="AB84" s="29">
        <v>0.25</v>
      </c>
      <c r="AC84" s="29">
        <v>0.25</v>
      </c>
      <c r="AD84" s="29">
        <v>0.25</v>
      </c>
      <c r="AE84" s="29"/>
      <c r="AF84" s="30"/>
      <c r="AG84" s="30"/>
      <c r="AH84" s="30"/>
      <c r="AI84" s="47"/>
      <c r="AJ84" s="48"/>
      <c r="AK84" s="48"/>
      <c r="AL84" s="48"/>
      <c r="AM84" s="48"/>
      <c r="AN84" s="31"/>
      <c r="AO84" s="67"/>
      <c r="AP84" s="67"/>
      <c r="AQ84" s="67"/>
      <c r="AR84" s="67"/>
      <c r="AS84" s="31"/>
      <c r="AT84" s="34"/>
      <c r="AU84" s="33"/>
      <c r="AV84" s="33"/>
      <c r="AW84" s="33"/>
      <c r="AX84" s="33"/>
      <c r="AY84" s="43">
        <f t="shared" si="8"/>
        <v>0</v>
      </c>
      <c r="AZ84" s="43">
        <f t="shared" si="6"/>
        <v>0</v>
      </c>
      <c r="BA84" s="44" t="str">
        <f t="shared" si="9"/>
        <v>SIN AVANCE</v>
      </c>
      <c r="BB84" s="46">
        <f t="shared" si="10"/>
        <v>61</v>
      </c>
      <c r="BC84" s="45" t="str">
        <f t="shared" si="11"/>
        <v>CON TIEMPO</v>
      </c>
      <c r="BD84" s="43">
        <f>AY84</f>
        <v>0</v>
      </c>
    </row>
    <row r="85" spans="1:56" ht="90" customHeight="1" thickBot="1" x14ac:dyDescent="0.3">
      <c r="A85" s="27">
        <v>78</v>
      </c>
      <c r="B85" s="26" t="s">
        <v>601</v>
      </c>
      <c r="C85" s="26" t="s">
        <v>7</v>
      </c>
      <c r="D85" s="26" t="s">
        <v>1096</v>
      </c>
      <c r="E85" s="26" t="s">
        <v>600</v>
      </c>
      <c r="F85" s="26" t="s">
        <v>1363</v>
      </c>
      <c r="G85" s="26" t="s">
        <v>1364</v>
      </c>
      <c r="H85" s="26" t="s">
        <v>1365</v>
      </c>
      <c r="I85" s="26" t="s">
        <v>1366</v>
      </c>
      <c r="J85" s="26" t="s">
        <v>20</v>
      </c>
      <c r="K85" s="26" t="s">
        <v>7</v>
      </c>
      <c r="L85" s="26" t="s">
        <v>7</v>
      </c>
      <c r="M85" s="28">
        <v>44928</v>
      </c>
      <c r="N85" s="28">
        <v>45107</v>
      </c>
      <c r="O85" s="28" t="s">
        <v>20</v>
      </c>
      <c r="P85" s="28" t="s">
        <v>574</v>
      </c>
      <c r="Q85" s="28" t="s">
        <v>306</v>
      </c>
      <c r="R85" s="28" t="s">
        <v>307</v>
      </c>
      <c r="S85" s="28" t="s">
        <v>498</v>
      </c>
      <c r="T85" s="26" t="s">
        <v>182</v>
      </c>
      <c r="U85" s="26" t="s">
        <v>182</v>
      </c>
      <c r="V85" s="26" t="s">
        <v>182</v>
      </c>
      <c r="W85" s="26" t="s">
        <v>182</v>
      </c>
      <c r="X85" s="26" t="s">
        <v>182</v>
      </c>
      <c r="Y85" s="26">
        <v>0.1</v>
      </c>
      <c r="Z85" s="29">
        <f t="shared" si="7"/>
        <v>0.1</v>
      </c>
      <c r="AA85" s="29">
        <v>0.7</v>
      </c>
      <c r="AB85" s="29">
        <v>0.3</v>
      </c>
      <c r="AC85" s="29">
        <v>0</v>
      </c>
      <c r="AD85" s="29">
        <v>0</v>
      </c>
      <c r="AE85" s="29"/>
      <c r="AF85" s="30"/>
      <c r="AG85" s="30"/>
      <c r="AH85" s="30"/>
      <c r="AI85" s="47"/>
      <c r="AJ85" s="48"/>
      <c r="AK85" s="48"/>
      <c r="AL85" s="48"/>
      <c r="AM85" s="48"/>
      <c r="AN85" s="31"/>
      <c r="AO85" s="67"/>
      <c r="AP85" s="67"/>
      <c r="AQ85" s="67"/>
      <c r="AR85" s="67"/>
      <c r="AS85" s="31"/>
      <c r="AT85" s="34"/>
      <c r="AU85" s="33"/>
      <c r="AV85" s="33"/>
      <c r="AW85" s="33"/>
      <c r="AX85" s="33"/>
      <c r="AY85" s="43">
        <f t="shared" si="8"/>
        <v>0</v>
      </c>
      <c r="AZ85" s="43">
        <f t="shared" si="6"/>
        <v>0</v>
      </c>
      <c r="BA85" s="44" t="str">
        <f t="shared" si="9"/>
        <v>SIN AVANCE</v>
      </c>
      <c r="BB85" s="46">
        <f t="shared" si="10"/>
        <v>-123</v>
      </c>
      <c r="BC85" s="45" t="str">
        <f t="shared" si="11"/>
        <v>VENCIDO</v>
      </c>
      <c r="BD85" s="75">
        <f>SUM(AY85:AY92)</f>
        <v>0</v>
      </c>
    </row>
    <row r="86" spans="1:56" ht="90" customHeight="1" thickBot="1" x14ac:dyDescent="0.3">
      <c r="A86" s="27">
        <v>79</v>
      </c>
      <c r="B86" s="26" t="s">
        <v>601</v>
      </c>
      <c r="C86" s="26" t="s">
        <v>7</v>
      </c>
      <c r="D86" s="26" t="s">
        <v>1096</v>
      </c>
      <c r="E86" s="26" t="s">
        <v>600</v>
      </c>
      <c r="F86" s="26" t="s">
        <v>1367</v>
      </c>
      <c r="G86" s="26" t="s">
        <v>1368</v>
      </c>
      <c r="H86" s="26" t="s">
        <v>1369</v>
      </c>
      <c r="I86" s="26" t="s">
        <v>1370</v>
      </c>
      <c r="J86" s="26" t="s">
        <v>20</v>
      </c>
      <c r="K86" s="26" t="s">
        <v>7</v>
      </c>
      <c r="L86" s="26" t="s">
        <v>7</v>
      </c>
      <c r="M86" s="28">
        <v>44928</v>
      </c>
      <c r="N86" s="28">
        <v>45289</v>
      </c>
      <c r="O86" s="28" t="s">
        <v>20</v>
      </c>
      <c r="P86" s="28" t="s">
        <v>574</v>
      </c>
      <c r="Q86" s="28" t="s">
        <v>306</v>
      </c>
      <c r="R86" s="28" t="s">
        <v>307</v>
      </c>
      <c r="S86" s="28" t="s">
        <v>498</v>
      </c>
      <c r="T86" s="26" t="s">
        <v>182</v>
      </c>
      <c r="U86" s="26" t="s">
        <v>182</v>
      </c>
      <c r="V86" s="26" t="s">
        <v>182</v>
      </c>
      <c r="W86" s="26" t="s">
        <v>182</v>
      </c>
      <c r="X86" s="26" t="s">
        <v>182</v>
      </c>
      <c r="Y86" s="26">
        <v>0.1</v>
      </c>
      <c r="Z86" s="29">
        <f t="shared" si="7"/>
        <v>0.1</v>
      </c>
      <c r="AA86" s="29">
        <v>0.25</v>
      </c>
      <c r="AB86" s="29">
        <v>0.25</v>
      </c>
      <c r="AC86" s="29">
        <v>0.25</v>
      </c>
      <c r="AD86" s="29">
        <v>0.25</v>
      </c>
      <c r="AE86" s="29"/>
      <c r="AF86" s="30"/>
      <c r="AG86" s="30"/>
      <c r="AH86" s="30"/>
      <c r="AI86" s="47"/>
      <c r="AJ86" s="48"/>
      <c r="AK86" s="48"/>
      <c r="AL86" s="48"/>
      <c r="AM86" s="48"/>
      <c r="AN86" s="31"/>
      <c r="AO86" s="67"/>
      <c r="AP86" s="67"/>
      <c r="AQ86" s="67"/>
      <c r="AR86" s="67"/>
      <c r="AS86" s="31"/>
      <c r="AT86" s="34"/>
      <c r="AU86" s="33"/>
      <c r="AV86" s="33"/>
      <c r="AW86" s="33"/>
      <c r="AX86" s="33"/>
      <c r="AY86" s="43">
        <f t="shared" si="8"/>
        <v>0</v>
      </c>
      <c r="AZ86" s="43">
        <f t="shared" si="6"/>
        <v>0</v>
      </c>
      <c r="BA86" s="44" t="str">
        <f t="shared" si="9"/>
        <v>SIN AVANCE</v>
      </c>
      <c r="BB86" s="46">
        <f t="shared" si="10"/>
        <v>59</v>
      </c>
      <c r="BC86" s="45" t="str">
        <f t="shared" si="11"/>
        <v>CON TIEMPO</v>
      </c>
      <c r="BD86" s="75"/>
    </row>
    <row r="87" spans="1:56" ht="90" customHeight="1" thickBot="1" x14ac:dyDescent="0.3">
      <c r="A87" s="27">
        <v>80</v>
      </c>
      <c r="B87" s="26" t="s">
        <v>601</v>
      </c>
      <c r="C87" s="26" t="s">
        <v>1079</v>
      </c>
      <c r="D87" s="26" t="s">
        <v>1371</v>
      </c>
      <c r="E87" s="26" t="s">
        <v>600</v>
      </c>
      <c r="F87" s="26" t="s">
        <v>1372</v>
      </c>
      <c r="G87" s="26" t="s">
        <v>1373</v>
      </c>
      <c r="H87" s="26" t="s">
        <v>1374</v>
      </c>
      <c r="I87" s="26" t="s">
        <v>1375</v>
      </c>
      <c r="J87" s="26" t="s">
        <v>20</v>
      </c>
      <c r="K87" s="26" t="s">
        <v>7</v>
      </c>
      <c r="L87" s="26" t="s">
        <v>7</v>
      </c>
      <c r="M87" s="28">
        <v>44928</v>
      </c>
      <c r="N87" s="28">
        <v>45106</v>
      </c>
      <c r="O87" s="28" t="s">
        <v>20</v>
      </c>
      <c r="P87" s="28" t="s">
        <v>574</v>
      </c>
      <c r="Q87" s="28" t="s">
        <v>306</v>
      </c>
      <c r="R87" s="28" t="s">
        <v>307</v>
      </c>
      <c r="S87" s="28" t="s">
        <v>498</v>
      </c>
      <c r="T87" s="26" t="s">
        <v>182</v>
      </c>
      <c r="U87" s="26" t="s">
        <v>182</v>
      </c>
      <c r="V87" s="26" t="s">
        <v>182</v>
      </c>
      <c r="W87" s="26" t="s">
        <v>182</v>
      </c>
      <c r="X87" s="26" t="s">
        <v>182</v>
      </c>
      <c r="Y87" s="26">
        <v>0.1</v>
      </c>
      <c r="Z87" s="29">
        <f t="shared" si="7"/>
        <v>0.1</v>
      </c>
      <c r="AA87" s="29">
        <v>0.5</v>
      </c>
      <c r="AB87" s="29">
        <v>0.5</v>
      </c>
      <c r="AC87" s="29">
        <v>0</v>
      </c>
      <c r="AD87" s="29">
        <v>0</v>
      </c>
      <c r="AE87" s="29"/>
      <c r="AF87" s="30"/>
      <c r="AG87" s="30"/>
      <c r="AH87" s="30"/>
      <c r="AI87" s="47"/>
      <c r="AJ87" s="48"/>
      <c r="AK87" s="48"/>
      <c r="AL87" s="48"/>
      <c r="AM87" s="48"/>
      <c r="AN87" s="31"/>
      <c r="AO87" s="67"/>
      <c r="AP87" s="67"/>
      <c r="AQ87" s="67"/>
      <c r="AR87" s="67"/>
      <c r="AS87" s="31"/>
      <c r="AT87" s="34"/>
      <c r="AU87" s="33"/>
      <c r="AV87" s="33"/>
      <c r="AW87" s="33"/>
      <c r="AX87" s="33"/>
      <c r="AY87" s="43">
        <f t="shared" si="8"/>
        <v>0</v>
      </c>
      <c r="AZ87" s="43">
        <f t="shared" si="6"/>
        <v>0</v>
      </c>
      <c r="BA87" s="44" t="str">
        <f t="shared" si="9"/>
        <v>SIN AVANCE</v>
      </c>
      <c r="BB87" s="46">
        <f t="shared" si="10"/>
        <v>-124</v>
      </c>
      <c r="BC87" s="45" t="str">
        <f t="shared" si="11"/>
        <v>VENCIDO</v>
      </c>
      <c r="BD87" s="75"/>
    </row>
    <row r="88" spans="1:56" ht="90" customHeight="1" thickBot="1" x14ac:dyDescent="0.3">
      <c r="A88" s="27">
        <v>81</v>
      </c>
      <c r="B88" s="26" t="s">
        <v>601</v>
      </c>
      <c r="C88" s="26" t="s">
        <v>7</v>
      </c>
      <c r="D88" s="26" t="s">
        <v>1096</v>
      </c>
      <c r="E88" s="26" t="s">
        <v>600</v>
      </c>
      <c r="F88" s="26" t="s">
        <v>1376</v>
      </c>
      <c r="G88" s="26" t="s">
        <v>1377</v>
      </c>
      <c r="H88" s="26" t="s">
        <v>1378</v>
      </c>
      <c r="I88" s="26" t="s">
        <v>1379</v>
      </c>
      <c r="J88" s="26" t="s">
        <v>20</v>
      </c>
      <c r="K88" s="26" t="s">
        <v>7</v>
      </c>
      <c r="L88" s="26" t="s">
        <v>7</v>
      </c>
      <c r="M88" s="28">
        <v>45108</v>
      </c>
      <c r="N88" s="28">
        <v>45260</v>
      </c>
      <c r="O88" s="28" t="s">
        <v>20</v>
      </c>
      <c r="P88" s="28" t="s">
        <v>574</v>
      </c>
      <c r="Q88" s="28" t="s">
        <v>306</v>
      </c>
      <c r="R88" s="28" t="s">
        <v>307</v>
      </c>
      <c r="S88" s="28" t="s">
        <v>498</v>
      </c>
      <c r="T88" s="26" t="s">
        <v>182</v>
      </c>
      <c r="U88" s="26" t="s">
        <v>182</v>
      </c>
      <c r="V88" s="26" t="s">
        <v>182</v>
      </c>
      <c r="W88" s="26" t="s">
        <v>182</v>
      </c>
      <c r="X88" s="26" t="s">
        <v>182</v>
      </c>
      <c r="Y88" s="26">
        <v>0.1</v>
      </c>
      <c r="Z88" s="29">
        <f t="shared" si="7"/>
        <v>0.1</v>
      </c>
      <c r="AA88" s="29">
        <v>0</v>
      </c>
      <c r="AB88" s="29">
        <v>0</v>
      </c>
      <c r="AC88" s="29">
        <v>0.5</v>
      </c>
      <c r="AD88" s="29">
        <v>0.5</v>
      </c>
      <c r="AE88" s="29"/>
      <c r="AF88" s="30"/>
      <c r="AG88" s="30"/>
      <c r="AH88" s="30"/>
      <c r="AI88" s="47"/>
      <c r="AJ88" s="48"/>
      <c r="AK88" s="48"/>
      <c r="AL88" s="48"/>
      <c r="AM88" s="48"/>
      <c r="AN88" s="31"/>
      <c r="AO88" s="67"/>
      <c r="AP88" s="67"/>
      <c r="AQ88" s="67"/>
      <c r="AR88" s="67"/>
      <c r="AS88" s="31"/>
      <c r="AT88" s="34"/>
      <c r="AU88" s="33"/>
      <c r="AV88" s="33"/>
      <c r="AW88" s="33"/>
      <c r="AX88" s="33"/>
      <c r="AY88" s="43">
        <f t="shared" si="8"/>
        <v>0</v>
      </c>
      <c r="AZ88" s="43">
        <f t="shared" si="6"/>
        <v>0</v>
      </c>
      <c r="BA88" s="44" t="str">
        <f t="shared" si="9"/>
        <v>SIN AVANCE</v>
      </c>
      <c r="BB88" s="46">
        <f t="shared" si="10"/>
        <v>30</v>
      </c>
      <c r="BC88" s="45" t="str">
        <f t="shared" si="11"/>
        <v>CON TIEMPO</v>
      </c>
      <c r="BD88" s="75"/>
    </row>
    <row r="89" spans="1:56" ht="90" customHeight="1" thickBot="1" x14ac:dyDescent="0.3">
      <c r="A89" s="27">
        <v>82</v>
      </c>
      <c r="B89" s="26" t="s">
        <v>601</v>
      </c>
      <c r="C89" s="26" t="s">
        <v>7</v>
      </c>
      <c r="D89" s="26" t="s">
        <v>1096</v>
      </c>
      <c r="E89" s="26" t="s">
        <v>600</v>
      </c>
      <c r="F89" s="26" t="s">
        <v>1380</v>
      </c>
      <c r="G89" s="26" t="s">
        <v>1381</v>
      </c>
      <c r="H89" s="26" t="s">
        <v>1382</v>
      </c>
      <c r="I89" s="26" t="s">
        <v>1383</v>
      </c>
      <c r="J89" s="26" t="s">
        <v>20</v>
      </c>
      <c r="K89" s="26" t="s">
        <v>194</v>
      </c>
      <c r="L89" s="26" t="s">
        <v>7</v>
      </c>
      <c r="M89" s="28">
        <v>44959</v>
      </c>
      <c r="N89" s="28">
        <v>45107</v>
      </c>
      <c r="O89" s="28" t="s">
        <v>20</v>
      </c>
      <c r="P89" s="28" t="s">
        <v>574</v>
      </c>
      <c r="Q89" s="28" t="s">
        <v>306</v>
      </c>
      <c r="R89" s="28" t="s">
        <v>307</v>
      </c>
      <c r="S89" s="28" t="s">
        <v>498</v>
      </c>
      <c r="T89" s="26" t="s">
        <v>182</v>
      </c>
      <c r="U89" s="26" t="s">
        <v>182</v>
      </c>
      <c r="V89" s="26" t="s">
        <v>182</v>
      </c>
      <c r="W89" s="26" t="s">
        <v>182</v>
      </c>
      <c r="X89" s="26" t="s">
        <v>182</v>
      </c>
      <c r="Y89" s="26">
        <v>0.1</v>
      </c>
      <c r="Z89" s="29">
        <f t="shared" si="7"/>
        <v>0.1</v>
      </c>
      <c r="AA89" s="29">
        <v>0.5</v>
      </c>
      <c r="AB89" s="29">
        <v>0.5</v>
      </c>
      <c r="AC89" s="29">
        <v>0</v>
      </c>
      <c r="AD89" s="29">
        <v>0</v>
      </c>
      <c r="AE89" s="29"/>
      <c r="AF89" s="30"/>
      <c r="AG89" s="30"/>
      <c r="AH89" s="30"/>
      <c r="AI89" s="47"/>
      <c r="AJ89" s="48"/>
      <c r="AK89" s="48"/>
      <c r="AL89" s="48"/>
      <c r="AM89" s="48"/>
      <c r="AN89" s="31"/>
      <c r="AO89" s="67"/>
      <c r="AP89" s="67"/>
      <c r="AQ89" s="67"/>
      <c r="AR89" s="67"/>
      <c r="AS89" s="31"/>
      <c r="AT89" s="34"/>
      <c r="AU89" s="33"/>
      <c r="AV89" s="33"/>
      <c r="AW89" s="33"/>
      <c r="AX89" s="33"/>
      <c r="AY89" s="43">
        <f t="shared" si="8"/>
        <v>0</v>
      </c>
      <c r="AZ89" s="43">
        <f t="shared" si="6"/>
        <v>0</v>
      </c>
      <c r="BA89" s="44" t="str">
        <f t="shared" si="9"/>
        <v>SIN AVANCE</v>
      </c>
      <c r="BB89" s="46">
        <f t="shared" si="10"/>
        <v>-123</v>
      </c>
      <c r="BC89" s="45" t="str">
        <f t="shared" si="11"/>
        <v>VENCIDO</v>
      </c>
      <c r="BD89" s="75"/>
    </row>
    <row r="90" spans="1:56" ht="90" customHeight="1" thickBot="1" x14ac:dyDescent="0.3">
      <c r="A90" s="27">
        <v>83</v>
      </c>
      <c r="B90" s="26" t="s">
        <v>601</v>
      </c>
      <c r="C90" s="26" t="s">
        <v>1079</v>
      </c>
      <c r="D90" s="26" t="s">
        <v>1384</v>
      </c>
      <c r="E90" s="26" t="s">
        <v>600</v>
      </c>
      <c r="F90" s="26" t="s">
        <v>1385</v>
      </c>
      <c r="G90" s="26" t="s">
        <v>1386</v>
      </c>
      <c r="H90" s="26" t="s">
        <v>1387</v>
      </c>
      <c r="I90" s="26" t="s">
        <v>1388</v>
      </c>
      <c r="J90" s="26" t="s">
        <v>20</v>
      </c>
      <c r="K90" s="26" t="s">
        <v>194</v>
      </c>
      <c r="L90" s="26" t="s">
        <v>7</v>
      </c>
      <c r="M90" s="28">
        <v>44958</v>
      </c>
      <c r="N90" s="28">
        <v>45107</v>
      </c>
      <c r="O90" s="28" t="s">
        <v>20</v>
      </c>
      <c r="P90" s="28" t="s">
        <v>574</v>
      </c>
      <c r="Q90" s="28" t="s">
        <v>306</v>
      </c>
      <c r="R90" s="28" t="s">
        <v>307</v>
      </c>
      <c r="S90" s="28" t="s">
        <v>498</v>
      </c>
      <c r="T90" s="26" t="s">
        <v>182</v>
      </c>
      <c r="U90" s="26" t="s">
        <v>182</v>
      </c>
      <c r="V90" s="26" t="s">
        <v>182</v>
      </c>
      <c r="W90" s="26" t="s">
        <v>182</v>
      </c>
      <c r="X90" s="26" t="s">
        <v>182</v>
      </c>
      <c r="Y90" s="26">
        <v>0.1</v>
      </c>
      <c r="Z90" s="29">
        <f t="shared" si="7"/>
        <v>0.1</v>
      </c>
      <c r="AA90" s="29">
        <v>0.5</v>
      </c>
      <c r="AB90" s="29">
        <v>0.5</v>
      </c>
      <c r="AC90" s="29">
        <v>0</v>
      </c>
      <c r="AD90" s="29">
        <v>0</v>
      </c>
      <c r="AE90" s="29"/>
      <c r="AF90" s="30"/>
      <c r="AG90" s="30"/>
      <c r="AH90" s="30"/>
      <c r="AI90" s="47"/>
      <c r="AJ90" s="48"/>
      <c r="AK90" s="48"/>
      <c r="AL90" s="48"/>
      <c r="AM90" s="48"/>
      <c r="AN90" s="31"/>
      <c r="AO90" s="67"/>
      <c r="AP90" s="67"/>
      <c r="AQ90" s="67"/>
      <c r="AR90" s="67"/>
      <c r="AS90" s="31"/>
      <c r="AT90" s="34"/>
      <c r="AU90" s="33"/>
      <c r="AV90" s="33"/>
      <c r="AW90" s="33"/>
      <c r="AX90" s="33"/>
      <c r="AY90" s="43">
        <f t="shared" si="8"/>
        <v>0</v>
      </c>
      <c r="AZ90" s="43">
        <f t="shared" si="6"/>
        <v>0</v>
      </c>
      <c r="BA90" s="44" t="str">
        <f t="shared" si="9"/>
        <v>SIN AVANCE</v>
      </c>
      <c r="BB90" s="46">
        <f t="shared" si="10"/>
        <v>-123</v>
      </c>
      <c r="BC90" s="45" t="str">
        <f t="shared" si="11"/>
        <v>VENCIDO</v>
      </c>
      <c r="BD90" s="75"/>
    </row>
    <row r="91" spans="1:56" ht="90" customHeight="1" thickBot="1" x14ac:dyDescent="0.3">
      <c r="A91" s="27">
        <v>84</v>
      </c>
      <c r="B91" s="26" t="s">
        <v>601</v>
      </c>
      <c r="C91" s="26" t="s">
        <v>1079</v>
      </c>
      <c r="D91" s="26" t="s">
        <v>1389</v>
      </c>
      <c r="E91" s="26" t="s">
        <v>600</v>
      </c>
      <c r="F91" s="26" t="s">
        <v>1390</v>
      </c>
      <c r="G91" s="71" t="s">
        <v>1391</v>
      </c>
      <c r="H91" s="72" t="s">
        <v>1392</v>
      </c>
      <c r="I91" s="72" t="s">
        <v>1393</v>
      </c>
      <c r="J91" s="65" t="s">
        <v>20</v>
      </c>
      <c r="K91" s="65" t="s">
        <v>194</v>
      </c>
      <c r="L91" s="26" t="s">
        <v>7</v>
      </c>
      <c r="M91" s="73">
        <v>44928</v>
      </c>
      <c r="N91" s="74">
        <v>45260</v>
      </c>
      <c r="O91" s="28" t="s">
        <v>20</v>
      </c>
      <c r="P91" s="28" t="s">
        <v>574</v>
      </c>
      <c r="Q91" s="28" t="s">
        <v>306</v>
      </c>
      <c r="R91" s="28" t="s">
        <v>307</v>
      </c>
      <c r="S91" s="28" t="s">
        <v>498</v>
      </c>
      <c r="T91" s="26" t="s">
        <v>182</v>
      </c>
      <c r="U91" s="26" t="s">
        <v>182</v>
      </c>
      <c r="V91" s="26" t="s">
        <v>182</v>
      </c>
      <c r="W91" s="26" t="s">
        <v>182</v>
      </c>
      <c r="X91" s="26" t="s">
        <v>182</v>
      </c>
      <c r="Y91" s="26">
        <v>0.1</v>
      </c>
      <c r="Z91" s="29">
        <f t="shared" si="7"/>
        <v>0.1</v>
      </c>
      <c r="AA91" s="29">
        <v>0.25</v>
      </c>
      <c r="AB91" s="29">
        <v>0.25</v>
      </c>
      <c r="AC91" s="29">
        <v>0.25</v>
      </c>
      <c r="AD91" s="29">
        <v>0.25</v>
      </c>
      <c r="AE91" s="29"/>
      <c r="AF91" s="30"/>
      <c r="AG91" s="30"/>
      <c r="AH91" s="30"/>
      <c r="AI91" s="47"/>
      <c r="AJ91" s="48"/>
      <c r="AK91" s="48"/>
      <c r="AL91" s="48"/>
      <c r="AM91" s="48"/>
      <c r="AN91" s="31"/>
      <c r="AO91" s="67"/>
      <c r="AP91" s="67"/>
      <c r="AQ91" s="67"/>
      <c r="AR91" s="67"/>
      <c r="AS91" s="31"/>
      <c r="AT91" s="34"/>
      <c r="AU91" s="33"/>
      <c r="AV91" s="33"/>
      <c r="AW91" s="33"/>
      <c r="AX91" s="33"/>
      <c r="AY91" s="43">
        <f t="shared" si="8"/>
        <v>0</v>
      </c>
      <c r="AZ91" s="43">
        <f t="shared" si="6"/>
        <v>0</v>
      </c>
      <c r="BA91" s="44" t="str">
        <f t="shared" si="9"/>
        <v>SIN AVANCE</v>
      </c>
      <c r="BB91" s="46">
        <f t="shared" si="10"/>
        <v>30</v>
      </c>
      <c r="BC91" s="45" t="str">
        <f t="shared" si="11"/>
        <v>CON TIEMPO</v>
      </c>
      <c r="BD91" s="75"/>
    </row>
    <row r="92" spans="1:56" ht="90" customHeight="1" thickBot="1" x14ac:dyDescent="0.3">
      <c r="A92" s="27">
        <v>86</v>
      </c>
      <c r="B92" s="26" t="s">
        <v>601</v>
      </c>
      <c r="C92" s="26" t="s">
        <v>7</v>
      </c>
      <c r="D92" s="26" t="s">
        <v>7</v>
      </c>
      <c r="E92" s="26" t="s">
        <v>600</v>
      </c>
      <c r="F92" s="26" t="s">
        <v>1394</v>
      </c>
      <c r="G92" s="71" t="s">
        <v>1395</v>
      </c>
      <c r="H92" s="72" t="s">
        <v>1396</v>
      </c>
      <c r="I92" s="72" t="s">
        <v>1397</v>
      </c>
      <c r="J92" s="26" t="s">
        <v>7</v>
      </c>
      <c r="K92" s="26" t="s">
        <v>194</v>
      </c>
      <c r="L92" s="26" t="s">
        <v>7</v>
      </c>
      <c r="M92" s="73">
        <v>44958</v>
      </c>
      <c r="N92" s="74">
        <v>45260</v>
      </c>
      <c r="O92" s="28" t="s">
        <v>20</v>
      </c>
      <c r="P92" s="28" t="s">
        <v>574</v>
      </c>
      <c r="Q92" s="28" t="s">
        <v>306</v>
      </c>
      <c r="R92" s="28" t="s">
        <v>307</v>
      </c>
      <c r="S92" s="28" t="s">
        <v>498</v>
      </c>
      <c r="T92" s="26" t="s">
        <v>182</v>
      </c>
      <c r="U92" s="26" t="s">
        <v>182</v>
      </c>
      <c r="V92" s="26" t="s">
        <v>182</v>
      </c>
      <c r="W92" s="26" t="s">
        <v>182</v>
      </c>
      <c r="X92" s="26" t="s">
        <v>182</v>
      </c>
      <c r="Y92" s="26">
        <v>0.1</v>
      </c>
      <c r="Z92" s="29">
        <f t="shared" si="7"/>
        <v>0.1</v>
      </c>
      <c r="AA92" s="29">
        <v>0.35</v>
      </c>
      <c r="AB92" s="29">
        <v>0.35</v>
      </c>
      <c r="AC92" s="29">
        <v>0.3</v>
      </c>
      <c r="AD92" s="29">
        <v>0</v>
      </c>
      <c r="AE92" s="29"/>
      <c r="AF92" s="30"/>
      <c r="AG92" s="30"/>
      <c r="AH92" s="30"/>
      <c r="AI92" s="47"/>
      <c r="AJ92" s="48"/>
      <c r="AK92" s="48"/>
      <c r="AL92" s="48"/>
      <c r="AM92" s="48"/>
      <c r="AN92" s="31"/>
      <c r="AO92" s="67"/>
      <c r="AP92" s="67"/>
      <c r="AQ92" s="67"/>
      <c r="AR92" s="67"/>
      <c r="AS92" s="31"/>
      <c r="AT92" s="34"/>
      <c r="AU92" s="33"/>
      <c r="AV92" s="33"/>
      <c r="AW92" s="33"/>
      <c r="AX92" s="33"/>
      <c r="AY92" s="43">
        <f t="shared" si="8"/>
        <v>0</v>
      </c>
      <c r="AZ92" s="43">
        <f t="shared" si="6"/>
        <v>0</v>
      </c>
      <c r="BA92" s="44" t="str">
        <f t="shared" si="9"/>
        <v>SIN AVANCE</v>
      </c>
      <c r="BB92" s="46">
        <f t="shared" si="10"/>
        <v>30</v>
      </c>
      <c r="BC92" s="45" t="str">
        <f t="shared" si="11"/>
        <v>CON TIEMPO</v>
      </c>
      <c r="BD92" s="75"/>
    </row>
    <row r="93" spans="1:56" ht="90" customHeight="1" thickBot="1" x14ac:dyDescent="0.3">
      <c r="A93" s="27">
        <v>88</v>
      </c>
      <c r="B93" s="26" t="s">
        <v>1398</v>
      </c>
      <c r="C93" s="26" t="s">
        <v>7</v>
      </c>
      <c r="D93" s="26" t="s">
        <v>7</v>
      </c>
      <c r="E93" s="26" t="s">
        <v>7</v>
      </c>
      <c r="F93" s="26" t="s">
        <v>1399</v>
      </c>
      <c r="G93" s="26" t="s">
        <v>1400</v>
      </c>
      <c r="H93" s="26" t="s">
        <v>1401</v>
      </c>
      <c r="I93" s="26" t="s">
        <v>1402</v>
      </c>
      <c r="J93" s="26" t="s">
        <v>7</v>
      </c>
      <c r="K93" s="26" t="s">
        <v>7</v>
      </c>
      <c r="L93" s="26" t="s">
        <v>7</v>
      </c>
      <c r="M93" s="28">
        <v>44928</v>
      </c>
      <c r="N93" s="28">
        <v>45289</v>
      </c>
      <c r="O93" s="28" t="s">
        <v>20</v>
      </c>
      <c r="P93" s="28" t="s">
        <v>574</v>
      </c>
      <c r="Q93" s="28" t="s">
        <v>306</v>
      </c>
      <c r="R93" s="28" t="s">
        <v>307</v>
      </c>
      <c r="S93" s="28" t="s">
        <v>498</v>
      </c>
      <c r="T93" s="26" t="s">
        <v>182</v>
      </c>
      <c r="U93" s="26" t="s">
        <v>182</v>
      </c>
      <c r="V93" s="26" t="s">
        <v>182</v>
      </c>
      <c r="W93" s="26" t="s">
        <v>182</v>
      </c>
      <c r="X93" s="26" t="s">
        <v>182</v>
      </c>
      <c r="Y93" s="26">
        <v>0.33</v>
      </c>
      <c r="Z93" s="29">
        <f t="shared" si="7"/>
        <v>0.33</v>
      </c>
      <c r="AA93" s="29">
        <v>0.25</v>
      </c>
      <c r="AB93" s="29">
        <v>0.25</v>
      </c>
      <c r="AC93" s="29">
        <v>0.25</v>
      </c>
      <c r="AD93" s="29">
        <v>0.25</v>
      </c>
      <c r="AE93" s="29"/>
      <c r="AF93" s="30"/>
      <c r="AG93" s="30"/>
      <c r="AH93" s="30"/>
      <c r="AI93" s="47"/>
      <c r="AJ93" s="48"/>
      <c r="AK93" s="48"/>
      <c r="AL93" s="48"/>
      <c r="AM93" s="48"/>
      <c r="AN93" s="31"/>
      <c r="AO93" s="67"/>
      <c r="AP93" s="67"/>
      <c r="AQ93" s="67"/>
      <c r="AR93" s="67"/>
      <c r="AS93" s="31"/>
      <c r="AT93" s="34"/>
      <c r="AU93" s="33"/>
      <c r="AV93" s="33"/>
      <c r="AW93" s="33"/>
      <c r="AX93" s="33"/>
      <c r="AY93" s="43">
        <f t="shared" si="8"/>
        <v>0</v>
      </c>
      <c r="AZ93" s="43">
        <f t="shared" si="6"/>
        <v>0</v>
      </c>
      <c r="BA93" s="44" t="str">
        <f t="shared" si="9"/>
        <v>SIN AVANCE</v>
      </c>
      <c r="BB93" s="46">
        <f t="shared" si="10"/>
        <v>59</v>
      </c>
      <c r="BC93" s="45" t="str">
        <f t="shared" si="11"/>
        <v>CON TIEMPO</v>
      </c>
      <c r="BD93" s="75">
        <f>SUM(AY93:AY95)</f>
        <v>0</v>
      </c>
    </row>
    <row r="94" spans="1:56" ht="90" customHeight="1" thickBot="1" x14ac:dyDescent="0.3">
      <c r="A94" s="27">
        <v>89</v>
      </c>
      <c r="B94" s="26" t="s">
        <v>1398</v>
      </c>
      <c r="C94" s="26" t="s">
        <v>7</v>
      </c>
      <c r="D94" s="26" t="s">
        <v>7</v>
      </c>
      <c r="E94" s="26" t="s">
        <v>7</v>
      </c>
      <c r="F94" s="26" t="s">
        <v>1403</v>
      </c>
      <c r="G94" s="26" t="s">
        <v>1404</v>
      </c>
      <c r="H94" s="26" t="s">
        <v>1405</v>
      </c>
      <c r="I94" s="26" t="s">
        <v>1406</v>
      </c>
      <c r="J94" s="26" t="s">
        <v>7</v>
      </c>
      <c r="K94" s="26" t="s">
        <v>7</v>
      </c>
      <c r="L94" s="26" t="s">
        <v>7</v>
      </c>
      <c r="M94" s="28">
        <v>44928</v>
      </c>
      <c r="N94" s="28">
        <v>45289</v>
      </c>
      <c r="O94" s="28" t="s">
        <v>20</v>
      </c>
      <c r="P94" s="28" t="s">
        <v>574</v>
      </c>
      <c r="Q94" s="28" t="s">
        <v>306</v>
      </c>
      <c r="R94" s="28" t="s">
        <v>307</v>
      </c>
      <c r="S94" s="28" t="s">
        <v>498</v>
      </c>
      <c r="T94" s="26" t="s">
        <v>182</v>
      </c>
      <c r="U94" s="26" t="s">
        <v>182</v>
      </c>
      <c r="V94" s="26" t="s">
        <v>182</v>
      </c>
      <c r="W94" s="26" t="s">
        <v>182</v>
      </c>
      <c r="X94" s="26" t="s">
        <v>182</v>
      </c>
      <c r="Y94" s="26">
        <v>0.33</v>
      </c>
      <c r="Z94" s="29">
        <f t="shared" si="7"/>
        <v>0.33</v>
      </c>
      <c r="AA94" s="29">
        <v>0.25</v>
      </c>
      <c r="AB94" s="29">
        <v>0.25</v>
      </c>
      <c r="AC94" s="29">
        <v>0.25</v>
      </c>
      <c r="AD94" s="29">
        <v>0.25</v>
      </c>
      <c r="AE94" s="29"/>
      <c r="AF94" s="30"/>
      <c r="AG94" s="30"/>
      <c r="AH94" s="30"/>
      <c r="AI94" s="47"/>
      <c r="AJ94" s="48"/>
      <c r="AK94" s="48"/>
      <c r="AL94" s="48"/>
      <c r="AM94" s="48"/>
      <c r="AN94" s="31"/>
      <c r="AO94" s="67"/>
      <c r="AP94" s="67"/>
      <c r="AQ94" s="67"/>
      <c r="AR94" s="67"/>
      <c r="AS94" s="31"/>
      <c r="AT94" s="34"/>
      <c r="AU94" s="33"/>
      <c r="AV94" s="33"/>
      <c r="AW94" s="33"/>
      <c r="AX94" s="33"/>
      <c r="AY94" s="43">
        <f t="shared" si="8"/>
        <v>0</v>
      </c>
      <c r="AZ94" s="43">
        <f t="shared" si="6"/>
        <v>0</v>
      </c>
      <c r="BA94" s="44" t="str">
        <f t="shared" si="9"/>
        <v>SIN AVANCE</v>
      </c>
      <c r="BB94" s="46">
        <f t="shared" si="10"/>
        <v>59</v>
      </c>
      <c r="BC94" s="45" t="str">
        <f t="shared" si="11"/>
        <v>CON TIEMPO</v>
      </c>
      <c r="BD94" s="75"/>
    </row>
    <row r="95" spans="1:56" ht="90" customHeight="1" thickBot="1" x14ac:dyDescent="0.3">
      <c r="A95" s="27">
        <v>90</v>
      </c>
      <c r="B95" s="26" t="s">
        <v>1398</v>
      </c>
      <c r="C95" s="26" t="s">
        <v>7</v>
      </c>
      <c r="D95" s="26" t="s">
        <v>7</v>
      </c>
      <c r="E95" s="26" t="s">
        <v>7</v>
      </c>
      <c r="F95" s="26" t="s">
        <v>1407</v>
      </c>
      <c r="G95" s="26" t="s">
        <v>1408</v>
      </c>
      <c r="H95" s="26" t="s">
        <v>1409</v>
      </c>
      <c r="I95" s="26" t="s">
        <v>1410</v>
      </c>
      <c r="J95" s="26" t="s">
        <v>7</v>
      </c>
      <c r="K95" s="26" t="s">
        <v>7</v>
      </c>
      <c r="L95" s="26" t="s">
        <v>7</v>
      </c>
      <c r="M95" s="28">
        <v>44928</v>
      </c>
      <c r="N95" s="28">
        <v>45289</v>
      </c>
      <c r="O95" s="28" t="s">
        <v>20</v>
      </c>
      <c r="P95" s="28" t="s">
        <v>574</v>
      </c>
      <c r="Q95" s="28" t="s">
        <v>306</v>
      </c>
      <c r="R95" s="28" t="s">
        <v>307</v>
      </c>
      <c r="S95" s="28" t="s">
        <v>498</v>
      </c>
      <c r="T95" s="26" t="s">
        <v>182</v>
      </c>
      <c r="U95" s="26" t="s">
        <v>182</v>
      </c>
      <c r="V95" s="26" t="s">
        <v>182</v>
      </c>
      <c r="W95" s="26" t="s">
        <v>182</v>
      </c>
      <c r="X95" s="26" t="s">
        <v>182</v>
      </c>
      <c r="Y95" s="26">
        <v>0.34</v>
      </c>
      <c r="Z95" s="29">
        <f t="shared" si="7"/>
        <v>0.34</v>
      </c>
      <c r="AA95" s="29">
        <v>0.25</v>
      </c>
      <c r="AB95" s="29">
        <v>0.25</v>
      </c>
      <c r="AC95" s="29">
        <v>0.25</v>
      </c>
      <c r="AD95" s="29">
        <v>0.25</v>
      </c>
      <c r="AE95" s="29"/>
      <c r="AF95" s="30"/>
      <c r="AG95" s="30"/>
      <c r="AH95" s="30"/>
      <c r="AI95" s="47"/>
      <c r="AJ95" s="48"/>
      <c r="AK95" s="48"/>
      <c r="AL95" s="48"/>
      <c r="AM95" s="48"/>
      <c r="AN95" s="31"/>
      <c r="AO95" s="67"/>
      <c r="AP95" s="67"/>
      <c r="AQ95" s="67"/>
      <c r="AR95" s="67"/>
      <c r="AS95" s="31"/>
      <c r="AT95" s="34"/>
      <c r="AU95" s="33"/>
      <c r="AV95" s="33"/>
      <c r="AW95" s="33"/>
      <c r="AX95" s="33"/>
      <c r="AY95" s="43">
        <f t="shared" si="8"/>
        <v>0</v>
      </c>
      <c r="AZ95" s="43">
        <f t="shared" si="6"/>
        <v>0</v>
      </c>
      <c r="BA95" s="44" t="str">
        <f t="shared" si="9"/>
        <v>SIN AVANCE</v>
      </c>
      <c r="BB95" s="46">
        <f t="shared" si="10"/>
        <v>59</v>
      </c>
      <c r="BC95" s="45" t="str">
        <f t="shared" si="11"/>
        <v>CON TIEMPO</v>
      </c>
      <c r="BD95" s="75"/>
    </row>
    <row r="96" spans="1:56" ht="253.5" customHeight="1" thickBot="1" x14ac:dyDescent="0.3">
      <c r="A96" s="27">
        <v>91</v>
      </c>
      <c r="B96" s="26" t="s">
        <v>757</v>
      </c>
      <c r="C96" s="26" t="s">
        <v>1289</v>
      </c>
      <c r="D96" s="26" t="s">
        <v>1411</v>
      </c>
      <c r="E96" s="26" t="s">
        <v>756</v>
      </c>
      <c r="F96" s="26" t="s">
        <v>1412</v>
      </c>
      <c r="G96" s="26" t="s">
        <v>1413</v>
      </c>
      <c r="H96" s="26" t="s">
        <v>1414</v>
      </c>
      <c r="I96" s="26" t="s">
        <v>1415</v>
      </c>
      <c r="J96" s="26" t="s">
        <v>732</v>
      </c>
      <c r="K96" s="26" t="s">
        <v>7</v>
      </c>
      <c r="L96" s="26" t="s">
        <v>7</v>
      </c>
      <c r="M96" s="28">
        <v>44655</v>
      </c>
      <c r="N96" s="28">
        <v>45289</v>
      </c>
      <c r="O96" s="28" t="s">
        <v>733</v>
      </c>
      <c r="P96" s="28" t="s">
        <v>734</v>
      </c>
      <c r="Q96" s="28" t="s">
        <v>306</v>
      </c>
      <c r="R96" s="28" t="s">
        <v>307</v>
      </c>
      <c r="S96" s="28" t="s">
        <v>7</v>
      </c>
      <c r="T96" s="26" t="s">
        <v>182</v>
      </c>
      <c r="U96" s="26" t="s">
        <v>182</v>
      </c>
      <c r="V96" s="26" t="s">
        <v>182</v>
      </c>
      <c r="W96" s="26" t="s">
        <v>182</v>
      </c>
      <c r="X96" s="26" t="s">
        <v>182</v>
      </c>
      <c r="Y96" s="26">
        <v>0.12</v>
      </c>
      <c r="Z96" s="29">
        <f t="shared" si="7"/>
        <v>0.12</v>
      </c>
      <c r="AA96" s="29">
        <v>0</v>
      </c>
      <c r="AB96" s="29">
        <v>0.5</v>
      </c>
      <c r="AC96" s="29">
        <v>0</v>
      </c>
      <c r="AD96" s="29">
        <v>0.5</v>
      </c>
      <c r="AE96" s="29"/>
      <c r="AF96" s="30"/>
      <c r="AG96" s="30"/>
      <c r="AH96" s="30"/>
      <c r="AI96" s="47"/>
      <c r="AJ96" s="48"/>
      <c r="AK96" s="48"/>
      <c r="AL96" s="48"/>
      <c r="AM96" s="48"/>
      <c r="AN96" s="31"/>
      <c r="AO96" s="67"/>
      <c r="AP96" s="67"/>
      <c r="AQ96" s="67"/>
      <c r="AR96" s="67"/>
      <c r="AS96" s="31"/>
      <c r="AT96" s="34"/>
      <c r="AU96" s="33"/>
      <c r="AV96" s="33"/>
      <c r="AW96" s="33"/>
      <c r="AX96" s="33"/>
      <c r="AY96" s="43">
        <f t="shared" si="8"/>
        <v>0</v>
      </c>
      <c r="AZ96" s="43">
        <f t="shared" si="6"/>
        <v>0</v>
      </c>
      <c r="BA96" s="44" t="str">
        <f t="shared" si="9"/>
        <v>SIN AVANCE</v>
      </c>
      <c r="BB96" s="46">
        <f t="shared" si="10"/>
        <v>59</v>
      </c>
      <c r="BC96" s="45" t="str">
        <f t="shared" si="11"/>
        <v>CON TIEMPO</v>
      </c>
      <c r="BD96" s="75">
        <f>SUM(AY96:AY104)</f>
        <v>0</v>
      </c>
    </row>
    <row r="97" spans="1:56" ht="253.5" customHeight="1" thickBot="1" x14ac:dyDescent="0.3">
      <c r="A97" s="27">
        <v>92</v>
      </c>
      <c r="B97" s="26" t="s">
        <v>757</v>
      </c>
      <c r="C97" s="26" t="s">
        <v>7</v>
      </c>
      <c r="D97" s="26" t="s">
        <v>1096</v>
      </c>
      <c r="E97" s="26" t="s">
        <v>756</v>
      </c>
      <c r="F97" s="26" t="s">
        <v>1416</v>
      </c>
      <c r="G97" s="26" t="s">
        <v>1417</v>
      </c>
      <c r="H97" s="26" t="s">
        <v>1414</v>
      </c>
      <c r="I97" s="26" t="s">
        <v>1418</v>
      </c>
      <c r="J97" s="26" t="s">
        <v>732</v>
      </c>
      <c r="K97" s="26" t="s">
        <v>1419</v>
      </c>
      <c r="L97" s="26" t="s">
        <v>7</v>
      </c>
      <c r="M97" s="28">
        <v>44986</v>
      </c>
      <c r="N97" s="28">
        <v>45275</v>
      </c>
      <c r="O97" s="28" t="s">
        <v>733</v>
      </c>
      <c r="P97" s="28" t="s">
        <v>734</v>
      </c>
      <c r="Q97" s="28" t="s">
        <v>306</v>
      </c>
      <c r="R97" s="28" t="s">
        <v>307</v>
      </c>
      <c r="S97" s="28" t="s">
        <v>7</v>
      </c>
      <c r="T97" s="26" t="s">
        <v>182</v>
      </c>
      <c r="U97" s="26" t="s">
        <v>182</v>
      </c>
      <c r="V97" s="26" t="s">
        <v>182</v>
      </c>
      <c r="W97" s="26" t="s">
        <v>182</v>
      </c>
      <c r="X97" s="26" t="s">
        <v>182</v>
      </c>
      <c r="Y97" s="26">
        <v>0.11</v>
      </c>
      <c r="Z97" s="29">
        <f t="shared" si="7"/>
        <v>0.11</v>
      </c>
      <c r="AA97" s="29">
        <v>0.25</v>
      </c>
      <c r="AB97" s="29">
        <v>0.25</v>
      </c>
      <c r="AC97" s="29">
        <v>0.25</v>
      </c>
      <c r="AD97" s="29">
        <v>0.25</v>
      </c>
      <c r="AE97" s="29"/>
      <c r="AF97" s="30"/>
      <c r="AG97" s="30"/>
      <c r="AH97" s="30"/>
      <c r="AI97" s="47"/>
      <c r="AJ97" s="48"/>
      <c r="AK97" s="48"/>
      <c r="AL97" s="48"/>
      <c r="AM97" s="48"/>
      <c r="AN97" s="31"/>
      <c r="AO97" s="67"/>
      <c r="AP97" s="67"/>
      <c r="AQ97" s="67"/>
      <c r="AR97" s="67"/>
      <c r="AS97" s="31"/>
      <c r="AT97" s="34"/>
      <c r="AU97" s="33"/>
      <c r="AV97" s="33"/>
      <c r="AW97" s="33"/>
      <c r="AX97" s="33"/>
      <c r="AY97" s="43">
        <f t="shared" si="8"/>
        <v>0</v>
      </c>
      <c r="AZ97" s="43">
        <f t="shared" si="6"/>
        <v>0</v>
      </c>
      <c r="BA97" s="44" t="str">
        <f t="shared" si="9"/>
        <v>SIN AVANCE</v>
      </c>
      <c r="BB97" s="46">
        <f t="shared" si="10"/>
        <v>45</v>
      </c>
      <c r="BC97" s="45" t="str">
        <f t="shared" si="11"/>
        <v>CON TIEMPO</v>
      </c>
      <c r="BD97" s="75"/>
    </row>
    <row r="98" spans="1:56" ht="253.5" customHeight="1" thickBot="1" x14ac:dyDescent="0.3">
      <c r="A98" s="27">
        <v>93</v>
      </c>
      <c r="B98" s="26" t="s">
        <v>757</v>
      </c>
      <c r="C98" s="26" t="s">
        <v>7</v>
      </c>
      <c r="D98" s="26" t="s">
        <v>1096</v>
      </c>
      <c r="E98" s="26" t="s">
        <v>756</v>
      </c>
      <c r="F98" s="26" t="s">
        <v>1420</v>
      </c>
      <c r="G98" s="26" t="s">
        <v>1421</v>
      </c>
      <c r="H98" s="26" t="s">
        <v>1422</v>
      </c>
      <c r="I98" s="26" t="s">
        <v>1423</v>
      </c>
      <c r="J98" s="26" t="s">
        <v>732</v>
      </c>
      <c r="K98" s="26" t="s">
        <v>1419</v>
      </c>
      <c r="L98" s="26" t="s">
        <v>7</v>
      </c>
      <c r="M98" s="28">
        <v>44958</v>
      </c>
      <c r="N98" s="28">
        <v>45259</v>
      </c>
      <c r="O98" s="28" t="s">
        <v>733</v>
      </c>
      <c r="P98" s="28" t="s">
        <v>734</v>
      </c>
      <c r="Q98" s="28" t="s">
        <v>306</v>
      </c>
      <c r="R98" s="28" t="s">
        <v>307</v>
      </c>
      <c r="S98" s="28" t="s">
        <v>7</v>
      </c>
      <c r="T98" s="26" t="s">
        <v>182</v>
      </c>
      <c r="U98" s="26" t="s">
        <v>182</v>
      </c>
      <c r="V98" s="26" t="s">
        <v>182</v>
      </c>
      <c r="W98" s="26" t="s">
        <v>182</v>
      </c>
      <c r="X98" s="26" t="s">
        <v>182</v>
      </c>
      <c r="Y98" s="26">
        <v>0.11</v>
      </c>
      <c r="Z98" s="29">
        <f t="shared" si="7"/>
        <v>0.11</v>
      </c>
      <c r="AA98" s="29">
        <v>0.25</v>
      </c>
      <c r="AB98" s="29">
        <v>0.25</v>
      </c>
      <c r="AC98" s="29">
        <v>0.25</v>
      </c>
      <c r="AD98" s="29">
        <v>0.25</v>
      </c>
      <c r="AE98" s="29"/>
      <c r="AF98" s="30"/>
      <c r="AG98" s="30"/>
      <c r="AH98" s="30"/>
      <c r="AI98" s="47"/>
      <c r="AJ98" s="48"/>
      <c r="AK98" s="48"/>
      <c r="AL98" s="48"/>
      <c r="AM98" s="48"/>
      <c r="AN98" s="31"/>
      <c r="AO98" s="67"/>
      <c r="AP98" s="67"/>
      <c r="AQ98" s="67"/>
      <c r="AR98" s="67"/>
      <c r="AS98" s="31"/>
      <c r="AT98" s="34"/>
      <c r="AU98" s="33"/>
      <c r="AV98" s="33"/>
      <c r="AW98" s="33"/>
      <c r="AX98" s="33"/>
      <c r="AY98" s="43">
        <f t="shared" si="8"/>
        <v>0</v>
      </c>
      <c r="AZ98" s="43">
        <f t="shared" si="6"/>
        <v>0</v>
      </c>
      <c r="BA98" s="44" t="str">
        <f t="shared" si="9"/>
        <v>SIN AVANCE</v>
      </c>
      <c r="BB98" s="46">
        <f t="shared" si="10"/>
        <v>29</v>
      </c>
      <c r="BC98" s="45" t="str">
        <f t="shared" si="11"/>
        <v>CON TIEMPO</v>
      </c>
      <c r="BD98" s="75"/>
    </row>
    <row r="99" spans="1:56" ht="253.5" customHeight="1" thickBot="1" x14ac:dyDescent="0.3">
      <c r="A99" s="27">
        <v>94</v>
      </c>
      <c r="B99" s="26" t="s">
        <v>757</v>
      </c>
      <c r="C99" s="26" t="s">
        <v>1079</v>
      </c>
      <c r="D99" s="26" t="s">
        <v>1424</v>
      </c>
      <c r="E99" s="26" t="s">
        <v>756</v>
      </c>
      <c r="F99" s="26" t="s">
        <v>1425</v>
      </c>
      <c r="G99" s="26" t="s">
        <v>1426</v>
      </c>
      <c r="H99" s="26" t="s">
        <v>737</v>
      </c>
      <c r="I99" s="26" t="s">
        <v>1427</v>
      </c>
      <c r="J99" s="26" t="s">
        <v>732</v>
      </c>
      <c r="K99" s="26" t="s">
        <v>1419</v>
      </c>
      <c r="L99" s="26" t="s">
        <v>7</v>
      </c>
      <c r="M99" s="28">
        <v>44958</v>
      </c>
      <c r="N99" s="28">
        <v>45198</v>
      </c>
      <c r="O99" s="28" t="s">
        <v>733</v>
      </c>
      <c r="P99" s="28" t="s">
        <v>734</v>
      </c>
      <c r="Q99" s="28" t="s">
        <v>306</v>
      </c>
      <c r="R99" s="28" t="s">
        <v>307</v>
      </c>
      <c r="S99" s="28" t="s">
        <v>7</v>
      </c>
      <c r="T99" s="26" t="s">
        <v>182</v>
      </c>
      <c r="U99" s="26" t="s">
        <v>182</v>
      </c>
      <c r="V99" s="26" t="s">
        <v>182</v>
      </c>
      <c r="W99" s="26" t="s">
        <v>182</v>
      </c>
      <c r="X99" s="26" t="s">
        <v>182</v>
      </c>
      <c r="Y99" s="26">
        <v>0.11</v>
      </c>
      <c r="Z99" s="29">
        <f t="shared" si="7"/>
        <v>0.11</v>
      </c>
      <c r="AA99" s="29">
        <v>0</v>
      </c>
      <c r="AB99" s="29">
        <v>0.33</v>
      </c>
      <c r="AC99" s="29">
        <v>0.33</v>
      </c>
      <c r="AD99" s="29">
        <v>0.34</v>
      </c>
      <c r="AE99" s="29"/>
      <c r="AF99" s="30"/>
      <c r="AG99" s="30"/>
      <c r="AH99" s="30"/>
      <c r="AI99" s="47"/>
      <c r="AJ99" s="48"/>
      <c r="AK99" s="48"/>
      <c r="AL99" s="48"/>
      <c r="AM99" s="48"/>
      <c r="AN99" s="31"/>
      <c r="AO99" s="67"/>
      <c r="AP99" s="67"/>
      <c r="AQ99" s="67"/>
      <c r="AR99" s="67"/>
      <c r="AS99" s="31"/>
      <c r="AT99" s="34"/>
      <c r="AU99" s="33"/>
      <c r="AV99" s="33"/>
      <c r="AW99" s="33"/>
      <c r="AX99" s="33"/>
      <c r="AY99" s="43">
        <f t="shared" si="8"/>
        <v>0</v>
      </c>
      <c r="AZ99" s="43">
        <f t="shared" si="6"/>
        <v>0</v>
      </c>
      <c r="BA99" s="44" t="str">
        <f t="shared" si="9"/>
        <v>SIN AVANCE</v>
      </c>
      <c r="BB99" s="46">
        <f t="shared" si="10"/>
        <v>-32</v>
      </c>
      <c r="BC99" s="45" t="str">
        <f t="shared" si="11"/>
        <v>VENCIDO</v>
      </c>
      <c r="BD99" s="75"/>
    </row>
    <row r="100" spans="1:56" ht="253.5" customHeight="1" thickBot="1" x14ac:dyDescent="0.3">
      <c r="A100" s="27">
        <v>95</v>
      </c>
      <c r="B100" s="26" t="s">
        <v>757</v>
      </c>
      <c r="C100" s="26" t="s">
        <v>1428</v>
      </c>
      <c r="D100" s="26" t="s">
        <v>1429</v>
      </c>
      <c r="E100" s="26" t="s">
        <v>756</v>
      </c>
      <c r="F100" s="26" t="s">
        <v>1430</v>
      </c>
      <c r="G100" s="26" t="s">
        <v>1431</v>
      </c>
      <c r="H100" s="26" t="s">
        <v>1432</v>
      </c>
      <c r="I100" s="26" t="s">
        <v>1433</v>
      </c>
      <c r="J100" s="26" t="s">
        <v>732</v>
      </c>
      <c r="K100" s="26" t="s">
        <v>1419</v>
      </c>
      <c r="L100" s="26" t="s">
        <v>7</v>
      </c>
      <c r="M100" s="28">
        <v>44958</v>
      </c>
      <c r="N100" s="28">
        <v>45280</v>
      </c>
      <c r="O100" s="28" t="s">
        <v>733</v>
      </c>
      <c r="P100" s="28" t="s">
        <v>734</v>
      </c>
      <c r="Q100" s="28" t="s">
        <v>306</v>
      </c>
      <c r="R100" s="28" t="s">
        <v>307</v>
      </c>
      <c r="S100" s="28" t="s">
        <v>7</v>
      </c>
      <c r="T100" s="26" t="s">
        <v>182</v>
      </c>
      <c r="U100" s="26" t="s">
        <v>182</v>
      </c>
      <c r="V100" s="26" t="s">
        <v>182</v>
      </c>
      <c r="W100" s="26" t="s">
        <v>182</v>
      </c>
      <c r="X100" s="26" t="s">
        <v>182</v>
      </c>
      <c r="Y100" s="26">
        <v>0.11</v>
      </c>
      <c r="Z100" s="29">
        <f t="shared" si="7"/>
        <v>0.11</v>
      </c>
      <c r="AA100" s="29">
        <v>0.25</v>
      </c>
      <c r="AB100" s="29">
        <v>0.25</v>
      </c>
      <c r="AC100" s="29">
        <v>0.25</v>
      </c>
      <c r="AD100" s="29">
        <v>0.25</v>
      </c>
      <c r="AE100" s="29"/>
      <c r="AF100" s="30"/>
      <c r="AG100" s="30"/>
      <c r="AH100" s="30"/>
      <c r="AI100" s="47"/>
      <c r="AJ100" s="48"/>
      <c r="AK100" s="48"/>
      <c r="AL100" s="48"/>
      <c r="AM100" s="48"/>
      <c r="AN100" s="31"/>
      <c r="AO100" s="67"/>
      <c r="AP100" s="67"/>
      <c r="AQ100" s="67"/>
      <c r="AR100" s="67"/>
      <c r="AS100" s="31"/>
      <c r="AT100" s="34"/>
      <c r="AU100" s="33"/>
      <c r="AV100" s="33"/>
      <c r="AW100" s="33"/>
      <c r="AX100" s="33"/>
      <c r="AY100" s="43">
        <f t="shared" si="8"/>
        <v>0</v>
      </c>
      <c r="AZ100" s="43">
        <f t="shared" si="6"/>
        <v>0</v>
      </c>
      <c r="BA100" s="44" t="str">
        <f t="shared" si="9"/>
        <v>SIN AVANCE</v>
      </c>
      <c r="BB100" s="46">
        <f t="shared" si="10"/>
        <v>50</v>
      </c>
      <c r="BC100" s="45" t="str">
        <f t="shared" si="11"/>
        <v>CON TIEMPO</v>
      </c>
      <c r="BD100" s="75"/>
    </row>
    <row r="101" spans="1:56" ht="253.5" customHeight="1" thickBot="1" x14ac:dyDescent="0.3">
      <c r="A101" s="27">
        <v>96</v>
      </c>
      <c r="B101" s="26" t="s">
        <v>757</v>
      </c>
      <c r="C101" s="26" t="s">
        <v>7</v>
      </c>
      <c r="D101" s="26" t="s">
        <v>1096</v>
      </c>
      <c r="E101" s="26" t="s">
        <v>756</v>
      </c>
      <c r="F101" s="26" t="s">
        <v>1434</v>
      </c>
      <c r="G101" s="26" t="s">
        <v>1435</v>
      </c>
      <c r="H101" s="26">
        <v>1</v>
      </c>
      <c r="I101" s="26" t="s">
        <v>742</v>
      </c>
      <c r="J101" s="26" t="s">
        <v>732</v>
      </c>
      <c r="K101" s="26" t="s">
        <v>1419</v>
      </c>
      <c r="L101" s="26" t="s">
        <v>7</v>
      </c>
      <c r="M101" s="28">
        <v>44928</v>
      </c>
      <c r="N101" s="28">
        <v>45259</v>
      </c>
      <c r="O101" s="28" t="s">
        <v>733</v>
      </c>
      <c r="P101" s="28" t="s">
        <v>734</v>
      </c>
      <c r="Q101" s="28" t="s">
        <v>306</v>
      </c>
      <c r="R101" s="28" t="s">
        <v>307</v>
      </c>
      <c r="S101" s="28" t="s">
        <v>7</v>
      </c>
      <c r="T101" s="26" t="s">
        <v>182</v>
      </c>
      <c r="U101" s="26" t="s">
        <v>182</v>
      </c>
      <c r="V101" s="26" t="s">
        <v>182</v>
      </c>
      <c r="W101" s="26" t="s">
        <v>182</v>
      </c>
      <c r="X101" s="26" t="s">
        <v>182</v>
      </c>
      <c r="Y101" s="26">
        <v>0.11</v>
      </c>
      <c r="Z101" s="29">
        <f t="shared" si="7"/>
        <v>0.11</v>
      </c>
      <c r="AA101" s="29">
        <v>0.25</v>
      </c>
      <c r="AB101" s="29">
        <v>0.25</v>
      </c>
      <c r="AC101" s="29">
        <v>0.25</v>
      </c>
      <c r="AD101" s="29">
        <v>0.25</v>
      </c>
      <c r="AE101" s="29"/>
      <c r="AF101" s="30"/>
      <c r="AG101" s="30"/>
      <c r="AH101" s="30"/>
      <c r="AI101" s="47"/>
      <c r="AJ101" s="48"/>
      <c r="AK101" s="48"/>
      <c r="AL101" s="48"/>
      <c r="AM101" s="48"/>
      <c r="AN101" s="31"/>
      <c r="AO101" s="67"/>
      <c r="AP101" s="67"/>
      <c r="AQ101" s="67"/>
      <c r="AR101" s="67"/>
      <c r="AS101" s="31"/>
      <c r="AT101" s="34"/>
      <c r="AU101" s="33"/>
      <c r="AV101" s="33"/>
      <c r="AW101" s="33"/>
      <c r="AX101" s="33"/>
      <c r="AY101" s="43">
        <f t="shared" si="8"/>
        <v>0</v>
      </c>
      <c r="AZ101" s="43">
        <f t="shared" si="6"/>
        <v>0</v>
      </c>
      <c r="BA101" s="44" t="str">
        <f t="shared" si="9"/>
        <v>SIN AVANCE</v>
      </c>
      <c r="BB101" s="46">
        <f t="shared" si="10"/>
        <v>29</v>
      </c>
      <c r="BC101" s="45" t="str">
        <f t="shared" si="11"/>
        <v>CON TIEMPO</v>
      </c>
      <c r="BD101" s="75"/>
    </row>
    <row r="102" spans="1:56" ht="253.5" customHeight="1" thickBot="1" x14ac:dyDescent="0.3">
      <c r="A102" s="27">
        <v>97</v>
      </c>
      <c r="B102" s="26" t="s">
        <v>757</v>
      </c>
      <c r="C102" s="26" t="s">
        <v>1428</v>
      </c>
      <c r="D102" s="26" t="s">
        <v>1429</v>
      </c>
      <c r="E102" s="26" t="s">
        <v>756</v>
      </c>
      <c r="F102" s="26" t="s">
        <v>1436</v>
      </c>
      <c r="G102" s="26" t="s">
        <v>1437</v>
      </c>
      <c r="H102" s="26" t="s">
        <v>1438</v>
      </c>
      <c r="I102" s="26" t="s">
        <v>1439</v>
      </c>
      <c r="J102" s="26" t="s">
        <v>732</v>
      </c>
      <c r="K102" s="26" t="s">
        <v>7</v>
      </c>
      <c r="L102" s="26" t="s">
        <v>7</v>
      </c>
      <c r="M102" s="28">
        <v>44928</v>
      </c>
      <c r="N102" s="28">
        <v>45245</v>
      </c>
      <c r="O102" s="28" t="s">
        <v>733</v>
      </c>
      <c r="P102" s="28" t="s">
        <v>734</v>
      </c>
      <c r="Q102" s="28" t="s">
        <v>306</v>
      </c>
      <c r="R102" s="28" t="s">
        <v>307</v>
      </c>
      <c r="S102" s="28" t="s">
        <v>7</v>
      </c>
      <c r="T102" s="26" t="s">
        <v>182</v>
      </c>
      <c r="U102" s="26" t="s">
        <v>182</v>
      </c>
      <c r="V102" s="26" t="s">
        <v>182</v>
      </c>
      <c r="W102" s="26" t="s">
        <v>182</v>
      </c>
      <c r="X102" s="26" t="s">
        <v>182</v>
      </c>
      <c r="Y102" s="26">
        <v>0.11</v>
      </c>
      <c r="Z102" s="29">
        <f t="shared" si="7"/>
        <v>0.11</v>
      </c>
      <c r="AA102" s="29">
        <v>0.25</v>
      </c>
      <c r="AB102" s="29">
        <v>0.25</v>
      </c>
      <c r="AC102" s="29">
        <v>0.25</v>
      </c>
      <c r="AD102" s="29">
        <v>0.25</v>
      </c>
      <c r="AE102" s="29"/>
      <c r="AF102" s="30"/>
      <c r="AG102" s="30"/>
      <c r="AH102" s="30"/>
      <c r="AI102" s="47"/>
      <c r="AJ102" s="48"/>
      <c r="AK102" s="48"/>
      <c r="AL102" s="48"/>
      <c r="AM102" s="48"/>
      <c r="AN102" s="31"/>
      <c r="AO102" s="67"/>
      <c r="AP102" s="67"/>
      <c r="AQ102" s="67"/>
      <c r="AR102" s="67"/>
      <c r="AS102" s="31"/>
      <c r="AT102" s="34"/>
      <c r="AU102" s="33"/>
      <c r="AV102" s="33"/>
      <c r="AW102" s="33"/>
      <c r="AX102" s="33"/>
      <c r="AY102" s="43">
        <f t="shared" si="8"/>
        <v>0</v>
      </c>
      <c r="AZ102" s="43">
        <f t="shared" si="6"/>
        <v>0</v>
      </c>
      <c r="BA102" s="44" t="str">
        <f t="shared" si="9"/>
        <v>SIN AVANCE</v>
      </c>
      <c r="BB102" s="46">
        <f t="shared" si="10"/>
        <v>15</v>
      </c>
      <c r="BC102" s="45" t="str">
        <f t="shared" si="11"/>
        <v>CON TIEMPO</v>
      </c>
      <c r="BD102" s="75"/>
    </row>
    <row r="103" spans="1:56" ht="253.5" customHeight="1" thickBot="1" x14ac:dyDescent="0.3">
      <c r="A103" s="27">
        <v>98</v>
      </c>
      <c r="B103" s="26" t="s">
        <v>757</v>
      </c>
      <c r="C103" s="26" t="s">
        <v>7</v>
      </c>
      <c r="D103" s="26" t="s">
        <v>1096</v>
      </c>
      <c r="E103" s="26" t="s">
        <v>756</v>
      </c>
      <c r="F103" s="26" t="s">
        <v>1440</v>
      </c>
      <c r="G103" s="26" t="s">
        <v>1441</v>
      </c>
      <c r="H103" s="26" t="s">
        <v>746</v>
      </c>
      <c r="I103" s="26" t="s">
        <v>747</v>
      </c>
      <c r="J103" s="26" t="s">
        <v>732</v>
      </c>
      <c r="K103" s="26" t="s">
        <v>194</v>
      </c>
      <c r="L103" s="26" t="s">
        <v>7</v>
      </c>
      <c r="M103" s="28">
        <v>45017</v>
      </c>
      <c r="N103" s="28">
        <v>45107</v>
      </c>
      <c r="O103" s="28" t="s">
        <v>733</v>
      </c>
      <c r="P103" s="28" t="s">
        <v>734</v>
      </c>
      <c r="Q103" s="28" t="s">
        <v>306</v>
      </c>
      <c r="R103" s="28" t="s">
        <v>307</v>
      </c>
      <c r="S103" s="28" t="s">
        <v>7</v>
      </c>
      <c r="T103" s="26" t="s">
        <v>182</v>
      </c>
      <c r="U103" s="26" t="s">
        <v>182</v>
      </c>
      <c r="V103" s="26" t="s">
        <v>182</v>
      </c>
      <c r="W103" s="26" t="s">
        <v>182</v>
      </c>
      <c r="X103" s="26" t="s">
        <v>182</v>
      </c>
      <c r="Y103" s="26">
        <v>0.11</v>
      </c>
      <c r="Z103" s="29">
        <f t="shared" si="7"/>
        <v>0.11</v>
      </c>
      <c r="AA103" s="29">
        <v>0</v>
      </c>
      <c r="AB103" s="29">
        <v>0</v>
      </c>
      <c r="AC103" s="29">
        <v>1</v>
      </c>
      <c r="AD103" s="29">
        <v>0</v>
      </c>
      <c r="AE103" s="29"/>
      <c r="AF103" s="30"/>
      <c r="AG103" s="30"/>
      <c r="AH103" s="30"/>
      <c r="AI103" s="47"/>
      <c r="AJ103" s="48"/>
      <c r="AK103" s="48"/>
      <c r="AL103" s="48"/>
      <c r="AM103" s="48"/>
      <c r="AN103" s="31"/>
      <c r="AO103" s="67"/>
      <c r="AP103" s="67"/>
      <c r="AQ103" s="67"/>
      <c r="AR103" s="67"/>
      <c r="AS103" s="31"/>
      <c r="AT103" s="34"/>
      <c r="AU103" s="33"/>
      <c r="AV103" s="33"/>
      <c r="AW103" s="33"/>
      <c r="AX103" s="33"/>
      <c r="AY103" s="43">
        <f t="shared" si="8"/>
        <v>0</v>
      </c>
      <c r="AZ103" s="43">
        <f t="shared" si="6"/>
        <v>0</v>
      </c>
      <c r="BA103" s="44" t="str">
        <f t="shared" si="9"/>
        <v>SIN AVANCE</v>
      </c>
      <c r="BB103" s="46">
        <f t="shared" si="10"/>
        <v>-123</v>
      </c>
      <c r="BC103" s="45" t="str">
        <f t="shared" si="11"/>
        <v>VENCIDO</v>
      </c>
      <c r="BD103" s="75"/>
    </row>
    <row r="104" spans="1:56" ht="253.5" customHeight="1" thickBot="1" x14ac:dyDescent="0.3">
      <c r="A104" s="27">
        <v>99</v>
      </c>
      <c r="B104" s="26" t="s">
        <v>757</v>
      </c>
      <c r="C104" s="26" t="s">
        <v>1079</v>
      </c>
      <c r="D104" s="26" t="s">
        <v>1442</v>
      </c>
      <c r="E104" s="26" t="s">
        <v>756</v>
      </c>
      <c r="F104" s="26" t="s">
        <v>1443</v>
      </c>
      <c r="G104" s="26" t="s">
        <v>1444</v>
      </c>
      <c r="H104" s="26" t="s">
        <v>1445</v>
      </c>
      <c r="I104" s="26" t="s">
        <v>1446</v>
      </c>
      <c r="J104" s="26" t="s">
        <v>732</v>
      </c>
      <c r="K104" s="26" t="s">
        <v>7</v>
      </c>
      <c r="L104" s="26" t="s">
        <v>7</v>
      </c>
      <c r="M104" s="28">
        <v>44986</v>
      </c>
      <c r="N104" s="28">
        <v>45107</v>
      </c>
      <c r="O104" s="28" t="s">
        <v>733</v>
      </c>
      <c r="P104" s="28" t="s">
        <v>734</v>
      </c>
      <c r="Q104" s="28" t="s">
        <v>306</v>
      </c>
      <c r="R104" s="28" t="s">
        <v>307</v>
      </c>
      <c r="S104" s="28" t="s">
        <v>7</v>
      </c>
      <c r="T104" s="26" t="s">
        <v>182</v>
      </c>
      <c r="U104" s="26" t="s">
        <v>182</v>
      </c>
      <c r="V104" s="26" t="s">
        <v>182</v>
      </c>
      <c r="W104" s="26" t="s">
        <v>182</v>
      </c>
      <c r="X104" s="26" t="s">
        <v>182</v>
      </c>
      <c r="Y104" s="26">
        <v>0.11</v>
      </c>
      <c r="Z104" s="29">
        <f t="shared" si="7"/>
        <v>0.11</v>
      </c>
      <c r="AA104" s="29">
        <v>0</v>
      </c>
      <c r="AB104" s="29">
        <v>1</v>
      </c>
      <c r="AC104" s="29">
        <v>0</v>
      </c>
      <c r="AD104" s="29">
        <v>0</v>
      </c>
      <c r="AE104" s="29"/>
      <c r="AF104" s="30"/>
      <c r="AG104" s="30"/>
      <c r="AH104" s="30"/>
      <c r="AI104" s="47"/>
      <c r="AJ104" s="48"/>
      <c r="AK104" s="48"/>
      <c r="AL104" s="48"/>
      <c r="AM104" s="48"/>
      <c r="AN104" s="31"/>
      <c r="AO104" s="67"/>
      <c r="AP104" s="67"/>
      <c r="AQ104" s="67"/>
      <c r="AR104" s="67"/>
      <c r="AS104" s="31"/>
      <c r="AT104" s="34"/>
      <c r="AU104" s="33"/>
      <c r="AV104" s="33"/>
      <c r="AW104" s="33"/>
      <c r="AX104" s="33"/>
      <c r="AY104" s="43">
        <f t="shared" si="8"/>
        <v>0</v>
      </c>
      <c r="AZ104" s="43">
        <f t="shared" si="6"/>
        <v>0</v>
      </c>
      <c r="BA104" s="44" t="str">
        <f t="shared" si="9"/>
        <v>SIN AVANCE</v>
      </c>
      <c r="BB104" s="46">
        <f t="shared" si="10"/>
        <v>-123</v>
      </c>
      <c r="BC104" s="45" t="str">
        <f t="shared" si="11"/>
        <v>VENCIDO</v>
      </c>
      <c r="BD104" s="75"/>
    </row>
    <row r="105" spans="1:56" ht="253.5" customHeight="1" thickBot="1" x14ac:dyDescent="0.3">
      <c r="A105" s="27">
        <v>100</v>
      </c>
      <c r="B105" s="26" t="s">
        <v>1447</v>
      </c>
      <c r="C105" s="26" t="s">
        <v>1448</v>
      </c>
      <c r="D105" s="26" t="s">
        <v>1449</v>
      </c>
      <c r="E105" s="26" t="s">
        <v>7</v>
      </c>
      <c r="F105" s="26" t="s">
        <v>1450</v>
      </c>
      <c r="G105" s="26" t="s">
        <v>1451</v>
      </c>
      <c r="H105" s="26" t="s">
        <v>1452</v>
      </c>
      <c r="I105" s="26" t="s">
        <v>1453</v>
      </c>
      <c r="J105" s="26" t="s">
        <v>7</v>
      </c>
      <c r="K105" s="26" t="s">
        <v>7</v>
      </c>
      <c r="L105" s="26" t="s">
        <v>7</v>
      </c>
      <c r="M105" s="28">
        <v>44963</v>
      </c>
      <c r="N105" s="28">
        <v>45260</v>
      </c>
      <c r="O105" s="28" t="s">
        <v>799</v>
      </c>
      <c r="P105" s="28" t="s">
        <v>800</v>
      </c>
      <c r="Q105" s="28" t="s">
        <v>238</v>
      </c>
      <c r="R105" s="28" t="s">
        <v>239</v>
      </c>
      <c r="S105" s="28" t="s">
        <v>7</v>
      </c>
      <c r="T105" s="26" t="s">
        <v>182</v>
      </c>
      <c r="U105" s="26" t="s">
        <v>182</v>
      </c>
      <c r="V105" s="26" t="s">
        <v>182</v>
      </c>
      <c r="W105" s="26" t="s">
        <v>182</v>
      </c>
      <c r="X105" s="26" t="s">
        <v>182</v>
      </c>
      <c r="Y105" s="26">
        <v>1</v>
      </c>
      <c r="Z105" s="29">
        <f t="shared" si="7"/>
        <v>1</v>
      </c>
      <c r="AA105" s="29">
        <v>0.25</v>
      </c>
      <c r="AB105" s="29">
        <v>0.25</v>
      </c>
      <c r="AC105" s="29">
        <v>0.25</v>
      </c>
      <c r="AD105" s="29">
        <v>0.25</v>
      </c>
      <c r="AE105" s="29"/>
      <c r="AF105" s="30"/>
      <c r="AG105" s="30"/>
      <c r="AH105" s="30"/>
      <c r="AI105" s="47"/>
      <c r="AJ105" s="48"/>
      <c r="AK105" s="48"/>
      <c r="AL105" s="48"/>
      <c r="AM105" s="48"/>
      <c r="AN105" s="31"/>
      <c r="AO105" s="67"/>
      <c r="AP105" s="67"/>
      <c r="AQ105" s="67"/>
      <c r="AR105" s="67"/>
      <c r="AS105" s="31"/>
      <c r="AT105" s="34"/>
      <c r="AU105" s="33"/>
      <c r="AV105" s="33"/>
      <c r="AW105" s="33"/>
      <c r="AX105" s="33"/>
      <c r="AY105" s="43">
        <f t="shared" si="8"/>
        <v>0</v>
      </c>
      <c r="AZ105" s="43">
        <f t="shared" si="6"/>
        <v>0</v>
      </c>
      <c r="BA105" s="44" t="str">
        <f t="shared" si="9"/>
        <v>SIN AVANCE</v>
      </c>
      <c r="BB105" s="46">
        <f t="shared" si="10"/>
        <v>30</v>
      </c>
      <c r="BC105" s="45" t="str">
        <f t="shared" si="11"/>
        <v>CON TIEMPO</v>
      </c>
      <c r="BD105" s="43">
        <f>AY105</f>
        <v>0</v>
      </c>
    </row>
    <row r="106" spans="1:56" ht="253.5" customHeight="1" thickBot="1" x14ac:dyDescent="0.3">
      <c r="A106" s="27">
        <v>102</v>
      </c>
      <c r="B106" s="26" t="s">
        <v>873</v>
      </c>
      <c r="C106" s="26" t="s">
        <v>1079</v>
      </c>
      <c r="D106" s="26" t="s">
        <v>1454</v>
      </c>
      <c r="E106" s="26" t="s">
        <v>872</v>
      </c>
      <c r="F106" s="26" t="s">
        <v>1455</v>
      </c>
      <c r="G106" s="26" t="s">
        <v>1456</v>
      </c>
      <c r="H106" s="26" t="s">
        <v>1457</v>
      </c>
      <c r="I106" s="26" t="s">
        <v>1458</v>
      </c>
      <c r="J106" s="26" t="s">
        <v>876</v>
      </c>
      <c r="K106" s="26" t="s">
        <v>7</v>
      </c>
      <c r="L106" s="26" t="s">
        <v>7</v>
      </c>
      <c r="M106" s="28">
        <v>44986</v>
      </c>
      <c r="N106" s="28">
        <v>45199</v>
      </c>
      <c r="O106" s="28" t="s">
        <v>29</v>
      </c>
      <c r="P106" s="28" t="s">
        <v>845</v>
      </c>
      <c r="Q106" s="28" t="s">
        <v>846</v>
      </c>
      <c r="R106" s="28" t="s">
        <v>847</v>
      </c>
      <c r="S106" s="28" t="s">
        <v>7</v>
      </c>
      <c r="T106" s="26" t="s">
        <v>182</v>
      </c>
      <c r="U106" s="26" t="s">
        <v>182</v>
      </c>
      <c r="V106" s="26" t="s">
        <v>182</v>
      </c>
      <c r="W106" s="26" t="s">
        <v>182</v>
      </c>
      <c r="X106" s="26" t="s">
        <v>182</v>
      </c>
      <c r="Y106" s="26">
        <v>0.25</v>
      </c>
      <c r="Z106" s="29">
        <f t="shared" si="7"/>
        <v>0.25</v>
      </c>
      <c r="AA106" s="29">
        <v>0</v>
      </c>
      <c r="AB106" s="29">
        <v>0.5</v>
      </c>
      <c r="AC106" s="29">
        <v>0.5</v>
      </c>
      <c r="AD106" s="29">
        <v>0</v>
      </c>
      <c r="AE106" s="29"/>
      <c r="AF106" s="30"/>
      <c r="AG106" s="30"/>
      <c r="AH106" s="30"/>
      <c r="AI106" s="47"/>
      <c r="AJ106" s="48"/>
      <c r="AK106" s="48"/>
      <c r="AL106" s="48"/>
      <c r="AM106" s="48"/>
      <c r="AN106" s="31"/>
      <c r="AO106" s="67"/>
      <c r="AP106" s="67"/>
      <c r="AQ106" s="67"/>
      <c r="AR106" s="67"/>
      <c r="AS106" s="31"/>
      <c r="AT106" s="34"/>
      <c r="AU106" s="33"/>
      <c r="AV106" s="33"/>
      <c r="AW106" s="33"/>
      <c r="AX106" s="33"/>
      <c r="AY106" s="43">
        <f t="shared" si="8"/>
        <v>0</v>
      </c>
      <c r="AZ106" s="43">
        <f t="shared" si="6"/>
        <v>0</v>
      </c>
      <c r="BA106" s="44" t="str">
        <f t="shared" si="9"/>
        <v>SIN AVANCE</v>
      </c>
      <c r="BB106" s="46">
        <f t="shared" si="10"/>
        <v>-31</v>
      </c>
      <c r="BC106" s="45" t="str">
        <f t="shared" si="11"/>
        <v>VENCIDO</v>
      </c>
      <c r="BD106" s="75"/>
    </row>
    <row r="107" spans="1:56" ht="253.5" customHeight="1" thickBot="1" x14ac:dyDescent="0.3">
      <c r="A107" s="27">
        <v>103</v>
      </c>
      <c r="B107" s="26" t="s">
        <v>873</v>
      </c>
      <c r="C107" s="26" t="s">
        <v>1079</v>
      </c>
      <c r="D107" s="26" t="s">
        <v>1454</v>
      </c>
      <c r="E107" s="26" t="s">
        <v>872</v>
      </c>
      <c r="F107" s="26" t="s">
        <v>1459</v>
      </c>
      <c r="G107" s="26" t="s">
        <v>1460</v>
      </c>
      <c r="H107" s="26" t="s">
        <v>1461</v>
      </c>
      <c r="I107" s="26" t="s">
        <v>1462</v>
      </c>
      <c r="J107" s="26" t="s">
        <v>876</v>
      </c>
      <c r="K107" s="26" t="s">
        <v>7</v>
      </c>
      <c r="L107" s="26" t="s">
        <v>7</v>
      </c>
      <c r="M107" s="28">
        <v>44986</v>
      </c>
      <c r="N107" s="28">
        <v>45137</v>
      </c>
      <c r="O107" s="28" t="s">
        <v>29</v>
      </c>
      <c r="P107" s="28" t="s">
        <v>845</v>
      </c>
      <c r="Q107" s="28" t="s">
        <v>846</v>
      </c>
      <c r="R107" s="28" t="s">
        <v>847</v>
      </c>
      <c r="S107" s="28" t="s">
        <v>7</v>
      </c>
      <c r="T107" s="26" t="s">
        <v>182</v>
      </c>
      <c r="U107" s="26" t="s">
        <v>182</v>
      </c>
      <c r="V107" s="26" t="s">
        <v>182</v>
      </c>
      <c r="W107" s="26" t="s">
        <v>182</v>
      </c>
      <c r="X107" s="26" t="s">
        <v>182</v>
      </c>
      <c r="Y107" s="26">
        <v>0.25</v>
      </c>
      <c r="Z107" s="29">
        <f t="shared" si="7"/>
        <v>0.25</v>
      </c>
      <c r="AA107" s="29">
        <v>0</v>
      </c>
      <c r="AB107" s="29">
        <v>0</v>
      </c>
      <c r="AC107" s="29">
        <v>1</v>
      </c>
      <c r="AD107" s="29">
        <v>0</v>
      </c>
      <c r="AE107" s="29"/>
      <c r="AF107" s="30"/>
      <c r="AG107" s="30"/>
      <c r="AH107" s="30"/>
      <c r="AI107" s="47"/>
      <c r="AJ107" s="48"/>
      <c r="AK107" s="48"/>
      <c r="AL107" s="48"/>
      <c r="AM107" s="48"/>
      <c r="AN107" s="31"/>
      <c r="AO107" s="67"/>
      <c r="AP107" s="67"/>
      <c r="AQ107" s="67"/>
      <c r="AR107" s="67"/>
      <c r="AS107" s="31"/>
      <c r="AT107" s="34"/>
      <c r="AU107" s="33"/>
      <c r="AV107" s="33"/>
      <c r="AW107" s="33"/>
      <c r="AX107" s="33"/>
      <c r="AY107" s="43">
        <f t="shared" si="8"/>
        <v>0</v>
      </c>
      <c r="AZ107" s="43">
        <f t="shared" si="6"/>
        <v>0</v>
      </c>
      <c r="BA107" s="44" t="str">
        <f t="shared" si="9"/>
        <v>SIN AVANCE</v>
      </c>
      <c r="BB107" s="46">
        <f t="shared" si="10"/>
        <v>-93</v>
      </c>
      <c r="BC107" s="45" t="str">
        <f t="shared" si="11"/>
        <v>VENCIDO</v>
      </c>
      <c r="BD107" s="75"/>
    </row>
    <row r="108" spans="1:56" ht="253.5" customHeight="1" thickBot="1" x14ac:dyDescent="0.3">
      <c r="A108" s="27">
        <v>104</v>
      </c>
      <c r="B108" s="26" t="s">
        <v>873</v>
      </c>
      <c r="C108" s="26" t="s">
        <v>1079</v>
      </c>
      <c r="D108" s="26" t="s">
        <v>1463</v>
      </c>
      <c r="E108" s="26" t="s">
        <v>872</v>
      </c>
      <c r="F108" s="26" t="s">
        <v>1464</v>
      </c>
      <c r="G108" s="26" t="s">
        <v>1465</v>
      </c>
      <c r="H108" s="26" t="s">
        <v>1466</v>
      </c>
      <c r="I108" s="26" t="s">
        <v>1467</v>
      </c>
      <c r="J108" s="26" t="s">
        <v>876</v>
      </c>
      <c r="K108" s="26" t="s">
        <v>7</v>
      </c>
      <c r="L108" s="26" t="s">
        <v>7</v>
      </c>
      <c r="M108" s="28">
        <v>44986</v>
      </c>
      <c r="N108" s="28">
        <v>45168</v>
      </c>
      <c r="O108" s="28" t="s">
        <v>29</v>
      </c>
      <c r="P108" s="28" t="s">
        <v>845</v>
      </c>
      <c r="Q108" s="28" t="s">
        <v>846</v>
      </c>
      <c r="R108" s="28" t="s">
        <v>847</v>
      </c>
      <c r="S108" s="28" t="s">
        <v>7</v>
      </c>
      <c r="T108" s="26" t="s">
        <v>182</v>
      </c>
      <c r="U108" s="26" t="s">
        <v>182</v>
      </c>
      <c r="V108" s="26" t="s">
        <v>182</v>
      </c>
      <c r="W108" s="26" t="s">
        <v>182</v>
      </c>
      <c r="X108" s="26" t="s">
        <v>182</v>
      </c>
      <c r="Y108" s="26">
        <v>0.25</v>
      </c>
      <c r="Z108" s="29">
        <f t="shared" si="7"/>
        <v>0.25</v>
      </c>
      <c r="AA108" s="29">
        <v>0</v>
      </c>
      <c r="AB108" s="29">
        <v>0.2</v>
      </c>
      <c r="AC108" s="29">
        <v>0.8</v>
      </c>
      <c r="AD108" s="29">
        <v>0</v>
      </c>
      <c r="AE108" s="29"/>
      <c r="AF108" s="30"/>
      <c r="AG108" s="30"/>
      <c r="AH108" s="30"/>
      <c r="AI108" s="47"/>
      <c r="AJ108" s="48"/>
      <c r="AK108" s="48"/>
      <c r="AL108" s="48"/>
      <c r="AM108" s="48"/>
      <c r="AN108" s="31"/>
      <c r="AO108" s="67"/>
      <c r="AP108" s="67"/>
      <c r="AQ108" s="67"/>
      <c r="AR108" s="67"/>
      <c r="AS108" s="31"/>
      <c r="AT108" s="34"/>
      <c r="AU108" s="33"/>
      <c r="AV108" s="33"/>
      <c r="AW108" s="33"/>
      <c r="AX108" s="33"/>
      <c r="AY108" s="43">
        <f t="shared" si="8"/>
        <v>0</v>
      </c>
      <c r="AZ108" s="43">
        <f t="shared" si="6"/>
        <v>0</v>
      </c>
      <c r="BA108" s="44" t="str">
        <f t="shared" si="9"/>
        <v>SIN AVANCE</v>
      </c>
      <c r="BB108" s="46">
        <f t="shared" si="10"/>
        <v>-62</v>
      </c>
      <c r="BC108" s="45" t="str">
        <f t="shared" si="11"/>
        <v>VENCIDO</v>
      </c>
      <c r="BD108" s="75"/>
    </row>
    <row r="109" spans="1:56" ht="253.5" customHeight="1" thickBot="1" x14ac:dyDescent="0.3">
      <c r="A109" s="27">
        <v>105</v>
      </c>
      <c r="B109" s="26" t="s">
        <v>1468</v>
      </c>
      <c r="C109" s="26" t="s">
        <v>7</v>
      </c>
      <c r="D109" s="26" t="s">
        <v>217</v>
      </c>
      <c r="E109" s="26" t="s">
        <v>216</v>
      </c>
      <c r="F109" s="26" t="s">
        <v>1469</v>
      </c>
      <c r="G109" s="26" t="s">
        <v>1470</v>
      </c>
      <c r="H109" s="26" t="s">
        <v>1471</v>
      </c>
      <c r="I109" s="26" t="s">
        <v>1472</v>
      </c>
      <c r="J109" s="26" t="s">
        <v>7</v>
      </c>
      <c r="K109" s="26" t="s">
        <v>194</v>
      </c>
      <c r="L109" s="26" t="s">
        <v>7</v>
      </c>
      <c r="M109" s="28">
        <v>44958</v>
      </c>
      <c r="N109" s="28">
        <v>45015</v>
      </c>
      <c r="O109" s="28" t="s">
        <v>35</v>
      </c>
      <c r="P109" s="28" t="s">
        <v>179</v>
      </c>
      <c r="Q109" s="28" t="s">
        <v>180</v>
      </c>
      <c r="R109" s="28" t="s">
        <v>181</v>
      </c>
      <c r="S109" s="28" t="s">
        <v>7</v>
      </c>
      <c r="T109" s="26" t="s">
        <v>182</v>
      </c>
      <c r="U109" s="26" t="s">
        <v>182</v>
      </c>
      <c r="V109" s="26" t="s">
        <v>182</v>
      </c>
      <c r="W109" s="26" t="s">
        <v>182</v>
      </c>
      <c r="X109" s="26" t="s">
        <v>182</v>
      </c>
      <c r="Y109" s="26">
        <v>0.12</v>
      </c>
      <c r="Z109" s="29">
        <f t="shared" si="7"/>
        <v>0.12</v>
      </c>
      <c r="AA109" s="29">
        <v>1</v>
      </c>
      <c r="AB109" s="29">
        <v>0</v>
      </c>
      <c r="AC109" s="29">
        <v>0</v>
      </c>
      <c r="AD109" s="29">
        <v>0</v>
      </c>
      <c r="AE109" s="29"/>
      <c r="AF109" s="30"/>
      <c r="AG109" s="30"/>
      <c r="AH109" s="30"/>
      <c r="AI109" s="47"/>
      <c r="AJ109" s="48"/>
      <c r="AK109" s="48"/>
      <c r="AL109" s="48"/>
      <c r="AM109" s="48"/>
      <c r="AN109" s="31"/>
      <c r="AO109" s="67"/>
      <c r="AP109" s="67"/>
      <c r="AQ109" s="67"/>
      <c r="AR109" s="67"/>
      <c r="AS109" s="31"/>
      <c r="AT109" s="34"/>
      <c r="AU109" s="33"/>
      <c r="AV109" s="33"/>
      <c r="AW109" s="33"/>
      <c r="AX109" s="33"/>
      <c r="AY109" s="43">
        <f t="shared" si="8"/>
        <v>0</v>
      </c>
      <c r="AZ109" s="43">
        <f t="shared" si="6"/>
        <v>0</v>
      </c>
      <c r="BA109" s="44" t="str">
        <f t="shared" si="9"/>
        <v>SIN AVANCE</v>
      </c>
      <c r="BB109" s="46">
        <f t="shared" si="10"/>
        <v>-215</v>
      </c>
      <c r="BC109" s="45" t="str">
        <f t="shared" si="11"/>
        <v>VENCIDO</v>
      </c>
      <c r="BD109" s="75">
        <f>SUM(AY109:AY117)</f>
        <v>0</v>
      </c>
    </row>
    <row r="110" spans="1:56" ht="253.5" customHeight="1" thickBot="1" x14ac:dyDescent="0.3">
      <c r="A110" s="27">
        <v>106</v>
      </c>
      <c r="B110" s="26" t="s">
        <v>1468</v>
      </c>
      <c r="C110" s="26" t="s">
        <v>7</v>
      </c>
      <c r="D110" s="26" t="s">
        <v>217</v>
      </c>
      <c r="E110" s="26" t="s">
        <v>216</v>
      </c>
      <c r="F110" s="26" t="s">
        <v>1473</v>
      </c>
      <c r="G110" s="26" t="s">
        <v>1474</v>
      </c>
      <c r="H110" s="26" t="s">
        <v>1475</v>
      </c>
      <c r="I110" s="26" t="s">
        <v>1476</v>
      </c>
      <c r="J110" s="26" t="s">
        <v>7</v>
      </c>
      <c r="K110" s="26" t="s">
        <v>194</v>
      </c>
      <c r="L110" s="26" t="s">
        <v>7</v>
      </c>
      <c r="M110" s="28">
        <v>44927</v>
      </c>
      <c r="N110" s="28">
        <v>45229</v>
      </c>
      <c r="O110" s="28" t="s">
        <v>35</v>
      </c>
      <c r="P110" s="28" t="s">
        <v>179</v>
      </c>
      <c r="Q110" s="28" t="s">
        <v>180</v>
      </c>
      <c r="R110" s="28" t="s">
        <v>181</v>
      </c>
      <c r="S110" s="28" t="s">
        <v>7</v>
      </c>
      <c r="T110" s="26" t="s">
        <v>182</v>
      </c>
      <c r="U110" s="26" t="s">
        <v>182</v>
      </c>
      <c r="V110" s="26" t="s">
        <v>182</v>
      </c>
      <c r="W110" s="26" t="s">
        <v>182</v>
      </c>
      <c r="X110" s="26" t="s">
        <v>182</v>
      </c>
      <c r="Y110" s="26">
        <v>0.11</v>
      </c>
      <c r="Z110" s="29">
        <f t="shared" si="7"/>
        <v>0.11</v>
      </c>
      <c r="AA110" s="29">
        <v>0.25</v>
      </c>
      <c r="AB110" s="29">
        <v>0.25</v>
      </c>
      <c r="AC110" s="29">
        <v>0.25</v>
      </c>
      <c r="AD110" s="29">
        <v>0.25</v>
      </c>
      <c r="AE110" s="29"/>
      <c r="AF110" s="30"/>
      <c r="AG110" s="30"/>
      <c r="AH110" s="30"/>
      <c r="AI110" s="47"/>
      <c r="AJ110" s="48"/>
      <c r="AK110" s="48"/>
      <c r="AL110" s="48"/>
      <c r="AM110" s="48"/>
      <c r="AN110" s="31"/>
      <c r="AO110" s="67"/>
      <c r="AP110" s="67"/>
      <c r="AQ110" s="67"/>
      <c r="AR110" s="67"/>
      <c r="AS110" s="31"/>
      <c r="AT110" s="34"/>
      <c r="AU110" s="33"/>
      <c r="AV110" s="33"/>
      <c r="AW110" s="33"/>
      <c r="AX110" s="33"/>
      <c r="AY110" s="43">
        <f t="shared" si="8"/>
        <v>0</v>
      </c>
      <c r="AZ110" s="43">
        <f t="shared" si="6"/>
        <v>0</v>
      </c>
      <c r="BA110" s="44" t="str">
        <f t="shared" si="9"/>
        <v>SIN AVANCE</v>
      </c>
      <c r="BB110" s="46">
        <f t="shared" si="10"/>
        <v>-1</v>
      </c>
      <c r="BC110" s="45" t="str">
        <f t="shared" si="11"/>
        <v>VENCIDO</v>
      </c>
      <c r="BD110" s="75"/>
    </row>
    <row r="111" spans="1:56" ht="253.5" customHeight="1" thickBot="1" x14ac:dyDescent="0.3">
      <c r="A111" s="27">
        <v>107</v>
      </c>
      <c r="B111" s="26" t="s">
        <v>1468</v>
      </c>
      <c r="C111" s="26" t="s">
        <v>7</v>
      </c>
      <c r="D111" s="26" t="s">
        <v>217</v>
      </c>
      <c r="E111" s="26" t="s">
        <v>216</v>
      </c>
      <c r="F111" s="26" t="s">
        <v>1477</v>
      </c>
      <c r="G111" s="26" t="s">
        <v>1478</v>
      </c>
      <c r="H111" s="26" t="s">
        <v>1479</v>
      </c>
      <c r="I111" s="26" t="s">
        <v>1480</v>
      </c>
      <c r="J111" s="26" t="s">
        <v>7</v>
      </c>
      <c r="K111" s="26" t="s">
        <v>194</v>
      </c>
      <c r="L111" s="26" t="s">
        <v>7</v>
      </c>
      <c r="M111" s="28">
        <v>44958</v>
      </c>
      <c r="N111" s="28">
        <v>45229</v>
      </c>
      <c r="O111" s="28" t="s">
        <v>35</v>
      </c>
      <c r="P111" s="28" t="s">
        <v>179</v>
      </c>
      <c r="Q111" s="28" t="s">
        <v>180</v>
      </c>
      <c r="R111" s="28" t="s">
        <v>181</v>
      </c>
      <c r="S111" s="28" t="s">
        <v>7</v>
      </c>
      <c r="T111" s="26" t="s">
        <v>182</v>
      </c>
      <c r="U111" s="26" t="s">
        <v>182</v>
      </c>
      <c r="V111" s="26" t="s">
        <v>182</v>
      </c>
      <c r="W111" s="26" t="s">
        <v>182</v>
      </c>
      <c r="X111" s="26" t="s">
        <v>182</v>
      </c>
      <c r="Y111" s="26">
        <v>0.11</v>
      </c>
      <c r="Z111" s="29">
        <f t="shared" si="7"/>
        <v>0.11</v>
      </c>
      <c r="AA111" s="29">
        <v>0.25</v>
      </c>
      <c r="AB111" s="29">
        <v>0.25</v>
      </c>
      <c r="AC111" s="29">
        <v>0.25</v>
      </c>
      <c r="AD111" s="29">
        <v>0.25</v>
      </c>
      <c r="AE111" s="29"/>
      <c r="AF111" s="30"/>
      <c r="AG111" s="30"/>
      <c r="AH111" s="30"/>
      <c r="AI111" s="47"/>
      <c r="AJ111" s="48"/>
      <c r="AK111" s="48"/>
      <c r="AL111" s="48"/>
      <c r="AM111" s="48"/>
      <c r="AN111" s="31"/>
      <c r="AO111" s="67"/>
      <c r="AP111" s="67"/>
      <c r="AQ111" s="67"/>
      <c r="AR111" s="67"/>
      <c r="AS111" s="31"/>
      <c r="AT111" s="34"/>
      <c r="AU111" s="33"/>
      <c r="AV111" s="33"/>
      <c r="AW111" s="33"/>
      <c r="AX111" s="33"/>
      <c r="AY111" s="43">
        <f t="shared" si="8"/>
        <v>0</v>
      </c>
      <c r="AZ111" s="43">
        <f t="shared" si="6"/>
        <v>0</v>
      </c>
      <c r="BA111" s="44" t="str">
        <f t="shared" si="9"/>
        <v>SIN AVANCE</v>
      </c>
      <c r="BB111" s="46">
        <f t="shared" si="10"/>
        <v>-1</v>
      </c>
      <c r="BC111" s="45" t="str">
        <f t="shared" si="11"/>
        <v>VENCIDO</v>
      </c>
      <c r="BD111" s="75"/>
    </row>
    <row r="112" spans="1:56" ht="253.5" customHeight="1" thickBot="1" x14ac:dyDescent="0.3">
      <c r="A112" s="27">
        <v>108</v>
      </c>
      <c r="B112" s="26" t="s">
        <v>1468</v>
      </c>
      <c r="C112" s="26" t="s">
        <v>7</v>
      </c>
      <c r="D112" s="26" t="s">
        <v>217</v>
      </c>
      <c r="E112" s="26" t="s">
        <v>216</v>
      </c>
      <c r="F112" s="26" t="s">
        <v>1481</v>
      </c>
      <c r="G112" s="26" t="s">
        <v>1482</v>
      </c>
      <c r="H112" s="26" t="s">
        <v>1483</v>
      </c>
      <c r="I112" s="26" t="s">
        <v>1484</v>
      </c>
      <c r="J112" s="26" t="s">
        <v>7</v>
      </c>
      <c r="K112" s="26" t="s">
        <v>194</v>
      </c>
      <c r="L112" s="26" t="s">
        <v>7</v>
      </c>
      <c r="M112" s="28">
        <v>44986</v>
      </c>
      <c r="N112" s="28">
        <v>45290</v>
      </c>
      <c r="O112" s="28" t="s">
        <v>35</v>
      </c>
      <c r="P112" s="28" t="s">
        <v>179</v>
      </c>
      <c r="Q112" s="28" t="s">
        <v>180</v>
      </c>
      <c r="R112" s="28" t="s">
        <v>181</v>
      </c>
      <c r="S112" s="28" t="s">
        <v>7</v>
      </c>
      <c r="T112" s="26" t="s">
        <v>182</v>
      </c>
      <c r="U112" s="26" t="s">
        <v>182</v>
      </c>
      <c r="V112" s="26" t="s">
        <v>182</v>
      </c>
      <c r="W112" s="26" t="s">
        <v>182</v>
      </c>
      <c r="X112" s="26" t="s">
        <v>182</v>
      </c>
      <c r="Y112" s="26">
        <v>0.11</v>
      </c>
      <c r="Z112" s="29">
        <f t="shared" si="7"/>
        <v>0.11</v>
      </c>
      <c r="AA112" s="29">
        <v>0.25</v>
      </c>
      <c r="AB112" s="29">
        <v>0.25</v>
      </c>
      <c r="AC112" s="29">
        <v>0.25</v>
      </c>
      <c r="AD112" s="29">
        <v>0.25</v>
      </c>
      <c r="AE112" s="29"/>
      <c r="AF112" s="30"/>
      <c r="AG112" s="30"/>
      <c r="AH112" s="30"/>
      <c r="AI112" s="47"/>
      <c r="AJ112" s="48"/>
      <c r="AK112" s="48"/>
      <c r="AL112" s="48"/>
      <c r="AM112" s="48"/>
      <c r="AN112" s="31"/>
      <c r="AO112" s="67"/>
      <c r="AP112" s="67"/>
      <c r="AQ112" s="67"/>
      <c r="AR112" s="67"/>
      <c r="AS112" s="31"/>
      <c r="AT112" s="34"/>
      <c r="AU112" s="33"/>
      <c r="AV112" s="33"/>
      <c r="AW112" s="33"/>
      <c r="AX112" s="33"/>
      <c r="AY112" s="43">
        <f t="shared" si="8"/>
        <v>0</v>
      </c>
      <c r="AZ112" s="43">
        <f t="shared" si="6"/>
        <v>0</v>
      </c>
      <c r="BA112" s="44" t="str">
        <f t="shared" si="9"/>
        <v>SIN AVANCE</v>
      </c>
      <c r="BB112" s="46">
        <f t="shared" si="10"/>
        <v>60</v>
      </c>
      <c r="BC112" s="45" t="str">
        <f t="shared" si="11"/>
        <v>CON TIEMPO</v>
      </c>
      <c r="BD112" s="75"/>
    </row>
    <row r="113" spans="1:56" ht="253.5" customHeight="1" thickBot="1" x14ac:dyDescent="0.3">
      <c r="A113" s="27">
        <v>109</v>
      </c>
      <c r="B113" s="26" t="s">
        <v>1468</v>
      </c>
      <c r="C113" s="26" t="s">
        <v>7</v>
      </c>
      <c r="D113" s="26" t="s">
        <v>217</v>
      </c>
      <c r="E113" s="26" t="s">
        <v>216</v>
      </c>
      <c r="F113" s="26" t="s">
        <v>1485</v>
      </c>
      <c r="G113" s="26" t="s">
        <v>1486</v>
      </c>
      <c r="H113" s="26" t="s">
        <v>1487</v>
      </c>
      <c r="I113" s="26" t="s">
        <v>1488</v>
      </c>
      <c r="J113" s="26" t="s">
        <v>7</v>
      </c>
      <c r="K113" s="26" t="s">
        <v>194</v>
      </c>
      <c r="L113" s="26" t="s">
        <v>7</v>
      </c>
      <c r="M113" s="28">
        <v>44927</v>
      </c>
      <c r="N113" s="28">
        <v>45275</v>
      </c>
      <c r="O113" s="28" t="s">
        <v>35</v>
      </c>
      <c r="P113" s="28" t="s">
        <v>179</v>
      </c>
      <c r="Q113" s="28" t="s">
        <v>180</v>
      </c>
      <c r="R113" s="28" t="s">
        <v>181</v>
      </c>
      <c r="S113" s="28" t="s">
        <v>7</v>
      </c>
      <c r="T113" s="26" t="s">
        <v>182</v>
      </c>
      <c r="U113" s="26" t="s">
        <v>182</v>
      </c>
      <c r="V113" s="26" t="s">
        <v>182</v>
      </c>
      <c r="W113" s="26" t="s">
        <v>182</v>
      </c>
      <c r="X113" s="26" t="s">
        <v>182</v>
      </c>
      <c r="Y113" s="26">
        <v>0.11</v>
      </c>
      <c r="Z113" s="29">
        <f t="shared" si="7"/>
        <v>0.11</v>
      </c>
      <c r="AA113" s="29">
        <v>0.4</v>
      </c>
      <c r="AB113" s="29">
        <v>0.2</v>
      </c>
      <c r="AC113" s="29">
        <v>0.2</v>
      </c>
      <c r="AD113" s="29">
        <v>0.2</v>
      </c>
      <c r="AE113" s="29"/>
      <c r="AF113" s="30"/>
      <c r="AG113" s="30"/>
      <c r="AH113" s="30"/>
      <c r="AI113" s="47"/>
      <c r="AJ113" s="48"/>
      <c r="AK113" s="48"/>
      <c r="AL113" s="48"/>
      <c r="AM113" s="48"/>
      <c r="AN113" s="31"/>
      <c r="AO113" s="67"/>
      <c r="AP113" s="67"/>
      <c r="AQ113" s="67"/>
      <c r="AR113" s="67"/>
      <c r="AS113" s="31"/>
      <c r="AT113" s="34"/>
      <c r="AU113" s="33"/>
      <c r="AV113" s="33"/>
      <c r="AW113" s="33"/>
      <c r="AX113" s="33"/>
      <c r="AY113" s="43">
        <f t="shared" si="8"/>
        <v>0</v>
      </c>
      <c r="AZ113" s="43">
        <f t="shared" si="6"/>
        <v>0</v>
      </c>
      <c r="BA113" s="44" t="str">
        <f t="shared" si="9"/>
        <v>SIN AVANCE</v>
      </c>
      <c r="BB113" s="46">
        <f t="shared" si="10"/>
        <v>45</v>
      </c>
      <c r="BC113" s="45" t="str">
        <f t="shared" si="11"/>
        <v>CON TIEMPO</v>
      </c>
      <c r="BD113" s="75"/>
    </row>
    <row r="114" spans="1:56" ht="253.5" customHeight="1" thickBot="1" x14ac:dyDescent="0.3">
      <c r="A114" s="27">
        <v>110</v>
      </c>
      <c r="B114" s="26" t="s">
        <v>1468</v>
      </c>
      <c r="C114" s="26" t="s">
        <v>7</v>
      </c>
      <c r="D114" s="26" t="s">
        <v>217</v>
      </c>
      <c r="E114" s="26" t="s">
        <v>216</v>
      </c>
      <c r="F114" s="26" t="s">
        <v>1489</v>
      </c>
      <c r="G114" s="26" t="s">
        <v>1490</v>
      </c>
      <c r="H114" s="26" t="s">
        <v>1491</v>
      </c>
      <c r="I114" s="26" t="s">
        <v>1492</v>
      </c>
      <c r="J114" s="26" t="s">
        <v>7</v>
      </c>
      <c r="K114" s="26" t="s">
        <v>1493</v>
      </c>
      <c r="L114" s="26" t="s">
        <v>7</v>
      </c>
      <c r="M114" s="28">
        <v>44927</v>
      </c>
      <c r="N114" s="28">
        <v>45290</v>
      </c>
      <c r="O114" s="28" t="s">
        <v>35</v>
      </c>
      <c r="P114" s="28" t="s">
        <v>179</v>
      </c>
      <c r="Q114" s="28" t="s">
        <v>180</v>
      </c>
      <c r="R114" s="28" t="s">
        <v>181</v>
      </c>
      <c r="S114" s="28" t="s">
        <v>7</v>
      </c>
      <c r="T114" s="26" t="s">
        <v>182</v>
      </c>
      <c r="U114" s="26" t="s">
        <v>182</v>
      </c>
      <c r="V114" s="26" t="s">
        <v>182</v>
      </c>
      <c r="W114" s="26" t="s">
        <v>182</v>
      </c>
      <c r="X114" s="26" t="s">
        <v>182</v>
      </c>
      <c r="Y114" s="26">
        <v>0.11</v>
      </c>
      <c r="Z114" s="29">
        <f t="shared" si="7"/>
        <v>0.11</v>
      </c>
      <c r="AA114" s="29">
        <v>0.25</v>
      </c>
      <c r="AB114" s="29">
        <v>0.25</v>
      </c>
      <c r="AC114" s="29">
        <v>0.25</v>
      </c>
      <c r="AD114" s="29">
        <v>0.25</v>
      </c>
      <c r="AE114" s="29"/>
      <c r="AF114" s="30"/>
      <c r="AG114" s="30"/>
      <c r="AH114" s="30"/>
      <c r="AI114" s="47"/>
      <c r="AJ114" s="48"/>
      <c r="AK114" s="48"/>
      <c r="AL114" s="48"/>
      <c r="AM114" s="48"/>
      <c r="AN114" s="31"/>
      <c r="AO114" s="67"/>
      <c r="AP114" s="67"/>
      <c r="AQ114" s="67"/>
      <c r="AR114" s="67"/>
      <c r="AS114" s="31"/>
      <c r="AT114" s="34"/>
      <c r="AU114" s="33"/>
      <c r="AV114" s="33"/>
      <c r="AW114" s="33"/>
      <c r="AX114" s="33"/>
      <c r="AY114" s="43">
        <f t="shared" si="8"/>
        <v>0</v>
      </c>
      <c r="AZ114" s="43">
        <f t="shared" si="6"/>
        <v>0</v>
      </c>
      <c r="BA114" s="44" t="str">
        <f t="shared" si="9"/>
        <v>SIN AVANCE</v>
      </c>
      <c r="BB114" s="46">
        <f t="shared" si="10"/>
        <v>60</v>
      </c>
      <c r="BC114" s="45" t="str">
        <f t="shared" si="11"/>
        <v>CON TIEMPO</v>
      </c>
      <c r="BD114" s="75"/>
    </row>
    <row r="115" spans="1:56" ht="253.5" customHeight="1" thickBot="1" x14ac:dyDescent="0.3">
      <c r="A115" s="27">
        <v>111</v>
      </c>
      <c r="B115" s="26" t="s">
        <v>1468</v>
      </c>
      <c r="C115" s="26" t="s">
        <v>7</v>
      </c>
      <c r="D115" s="26" t="s">
        <v>217</v>
      </c>
      <c r="E115" s="26" t="s">
        <v>216</v>
      </c>
      <c r="F115" s="26" t="s">
        <v>1494</v>
      </c>
      <c r="G115" s="26" t="s">
        <v>1495</v>
      </c>
      <c r="H115" s="26" t="s">
        <v>1496</v>
      </c>
      <c r="I115" s="26" t="s">
        <v>1497</v>
      </c>
      <c r="J115" s="26" t="s">
        <v>7</v>
      </c>
      <c r="K115" s="26" t="s">
        <v>1493</v>
      </c>
      <c r="L115" s="26" t="s">
        <v>7</v>
      </c>
      <c r="M115" s="28">
        <v>45047</v>
      </c>
      <c r="N115" s="28">
        <v>45199</v>
      </c>
      <c r="O115" s="28" t="s">
        <v>35</v>
      </c>
      <c r="P115" s="28" t="s">
        <v>179</v>
      </c>
      <c r="Q115" s="28" t="s">
        <v>180</v>
      </c>
      <c r="R115" s="28" t="s">
        <v>181</v>
      </c>
      <c r="S115" s="28" t="s">
        <v>7</v>
      </c>
      <c r="T115" s="26" t="s">
        <v>182</v>
      </c>
      <c r="U115" s="26" t="s">
        <v>182</v>
      </c>
      <c r="V115" s="26" t="s">
        <v>182</v>
      </c>
      <c r="W115" s="26" t="s">
        <v>182</v>
      </c>
      <c r="X115" s="26" t="s">
        <v>182</v>
      </c>
      <c r="Y115" s="26">
        <v>0.11</v>
      </c>
      <c r="Z115" s="29">
        <f t="shared" si="7"/>
        <v>0.11</v>
      </c>
      <c r="AA115" s="29">
        <v>0</v>
      </c>
      <c r="AB115" s="29">
        <v>0.5</v>
      </c>
      <c r="AC115" s="29">
        <v>0.5</v>
      </c>
      <c r="AD115" s="29">
        <v>0</v>
      </c>
      <c r="AE115" s="29"/>
      <c r="AF115" s="30"/>
      <c r="AG115" s="30"/>
      <c r="AH115" s="30"/>
      <c r="AI115" s="47"/>
      <c r="AJ115" s="48"/>
      <c r="AK115" s="48"/>
      <c r="AL115" s="48"/>
      <c r="AM115" s="48"/>
      <c r="AN115" s="31"/>
      <c r="AO115" s="67"/>
      <c r="AP115" s="67"/>
      <c r="AQ115" s="67"/>
      <c r="AR115" s="67"/>
      <c r="AS115" s="31"/>
      <c r="AT115" s="34"/>
      <c r="AU115" s="33"/>
      <c r="AV115" s="33"/>
      <c r="AW115" s="33"/>
      <c r="AX115" s="33"/>
      <c r="AY115" s="43">
        <f t="shared" si="8"/>
        <v>0</v>
      </c>
      <c r="AZ115" s="43">
        <f t="shared" si="6"/>
        <v>0</v>
      </c>
      <c r="BA115" s="44" t="str">
        <f t="shared" si="9"/>
        <v>SIN AVANCE</v>
      </c>
      <c r="BB115" s="46">
        <f t="shared" si="10"/>
        <v>-31</v>
      </c>
      <c r="BC115" s="45" t="str">
        <f t="shared" si="11"/>
        <v>VENCIDO</v>
      </c>
      <c r="BD115" s="75"/>
    </row>
    <row r="116" spans="1:56" ht="253.5" customHeight="1" thickBot="1" x14ac:dyDescent="0.3">
      <c r="A116" s="27">
        <v>112</v>
      </c>
      <c r="B116" s="26" t="s">
        <v>1468</v>
      </c>
      <c r="C116" s="26" t="s">
        <v>7</v>
      </c>
      <c r="D116" s="26" t="s">
        <v>217</v>
      </c>
      <c r="E116" s="26" t="s">
        <v>216</v>
      </c>
      <c r="F116" s="26" t="s">
        <v>1498</v>
      </c>
      <c r="G116" s="26" t="s">
        <v>1499</v>
      </c>
      <c r="H116" s="26" t="s">
        <v>1500</v>
      </c>
      <c r="I116" s="26" t="s">
        <v>1501</v>
      </c>
      <c r="J116" s="26" t="s">
        <v>7</v>
      </c>
      <c r="K116" s="26" t="s">
        <v>1493</v>
      </c>
      <c r="L116" s="26" t="s">
        <v>7</v>
      </c>
      <c r="M116" s="28">
        <v>44958</v>
      </c>
      <c r="N116" s="28">
        <v>45275</v>
      </c>
      <c r="O116" s="28" t="s">
        <v>35</v>
      </c>
      <c r="P116" s="28" t="s">
        <v>179</v>
      </c>
      <c r="Q116" s="28" t="s">
        <v>180</v>
      </c>
      <c r="R116" s="28" t="s">
        <v>181</v>
      </c>
      <c r="S116" s="28" t="s">
        <v>7</v>
      </c>
      <c r="T116" s="26" t="s">
        <v>182</v>
      </c>
      <c r="U116" s="26" t="s">
        <v>182</v>
      </c>
      <c r="V116" s="26" t="s">
        <v>182</v>
      </c>
      <c r="W116" s="26" t="s">
        <v>182</v>
      </c>
      <c r="X116" s="26" t="s">
        <v>182</v>
      </c>
      <c r="Y116" s="26">
        <v>0.11</v>
      </c>
      <c r="Z116" s="29">
        <f t="shared" si="7"/>
        <v>0.11</v>
      </c>
      <c r="AA116" s="29">
        <v>0.25</v>
      </c>
      <c r="AB116" s="29">
        <v>0.25</v>
      </c>
      <c r="AC116" s="29">
        <v>0.25</v>
      </c>
      <c r="AD116" s="29">
        <v>0.25</v>
      </c>
      <c r="AE116" s="29"/>
      <c r="AF116" s="30"/>
      <c r="AG116" s="30"/>
      <c r="AH116" s="30"/>
      <c r="AI116" s="47"/>
      <c r="AJ116" s="48"/>
      <c r="AK116" s="48"/>
      <c r="AL116" s="48"/>
      <c r="AM116" s="48"/>
      <c r="AN116" s="31"/>
      <c r="AO116" s="67"/>
      <c r="AP116" s="67"/>
      <c r="AQ116" s="67"/>
      <c r="AR116" s="67"/>
      <c r="AS116" s="31"/>
      <c r="AT116" s="34"/>
      <c r="AU116" s="33"/>
      <c r="AV116" s="33"/>
      <c r="AW116" s="33"/>
      <c r="AX116" s="33"/>
      <c r="AY116" s="43">
        <f t="shared" si="8"/>
        <v>0</v>
      </c>
      <c r="AZ116" s="43">
        <f t="shared" si="6"/>
        <v>0</v>
      </c>
      <c r="BA116" s="44" t="str">
        <f t="shared" si="9"/>
        <v>SIN AVANCE</v>
      </c>
      <c r="BB116" s="46">
        <f t="shared" si="10"/>
        <v>45</v>
      </c>
      <c r="BC116" s="45" t="str">
        <f t="shared" si="11"/>
        <v>CON TIEMPO</v>
      </c>
      <c r="BD116" s="75"/>
    </row>
    <row r="117" spans="1:56" ht="253.5" customHeight="1" thickBot="1" x14ac:dyDescent="0.3">
      <c r="A117" s="27">
        <v>113</v>
      </c>
      <c r="B117" s="26" t="s">
        <v>1468</v>
      </c>
      <c r="C117" s="26" t="s">
        <v>7</v>
      </c>
      <c r="D117" s="26" t="s">
        <v>217</v>
      </c>
      <c r="E117" s="26" t="s">
        <v>216</v>
      </c>
      <c r="F117" s="26" t="s">
        <v>1502</v>
      </c>
      <c r="G117" s="26" t="s">
        <v>1503</v>
      </c>
      <c r="H117" s="26" t="s">
        <v>1504</v>
      </c>
      <c r="I117" s="26" t="s">
        <v>1505</v>
      </c>
      <c r="J117" s="26" t="s">
        <v>7</v>
      </c>
      <c r="K117" s="26" t="s">
        <v>1493</v>
      </c>
      <c r="L117" s="26" t="s">
        <v>7</v>
      </c>
      <c r="M117" s="28">
        <v>45017</v>
      </c>
      <c r="N117" s="28">
        <v>45260</v>
      </c>
      <c r="O117" s="28" t="s">
        <v>35</v>
      </c>
      <c r="P117" s="28" t="s">
        <v>179</v>
      </c>
      <c r="Q117" s="28" t="s">
        <v>180</v>
      </c>
      <c r="R117" s="28" t="s">
        <v>181</v>
      </c>
      <c r="S117" s="28" t="s">
        <v>7</v>
      </c>
      <c r="T117" s="26" t="s">
        <v>182</v>
      </c>
      <c r="U117" s="26" t="s">
        <v>182</v>
      </c>
      <c r="V117" s="26" t="s">
        <v>182</v>
      </c>
      <c r="W117" s="26" t="s">
        <v>182</v>
      </c>
      <c r="X117" s="26" t="s">
        <v>182</v>
      </c>
      <c r="Y117" s="26">
        <v>0.11</v>
      </c>
      <c r="Z117" s="29">
        <f t="shared" si="7"/>
        <v>0.10999999999999999</v>
      </c>
      <c r="AA117" s="29">
        <v>0</v>
      </c>
      <c r="AB117" s="29">
        <v>0.3</v>
      </c>
      <c r="AC117" s="29">
        <v>0.35</v>
      </c>
      <c r="AD117" s="29">
        <v>0.35</v>
      </c>
      <c r="AE117" s="29"/>
      <c r="AF117" s="30"/>
      <c r="AG117" s="30"/>
      <c r="AH117" s="30"/>
      <c r="AI117" s="47"/>
      <c r="AJ117" s="48"/>
      <c r="AK117" s="48"/>
      <c r="AL117" s="48"/>
      <c r="AM117" s="48"/>
      <c r="AN117" s="31"/>
      <c r="AO117" s="67"/>
      <c r="AP117" s="67"/>
      <c r="AQ117" s="67"/>
      <c r="AR117" s="67"/>
      <c r="AS117" s="31"/>
      <c r="AT117" s="34"/>
      <c r="AU117" s="33"/>
      <c r="AV117" s="33"/>
      <c r="AW117" s="33"/>
      <c r="AX117" s="33"/>
      <c r="AY117" s="43">
        <f t="shared" si="8"/>
        <v>0</v>
      </c>
      <c r="AZ117" s="43">
        <f t="shared" si="6"/>
        <v>0</v>
      </c>
      <c r="BA117" s="44" t="str">
        <f t="shared" si="9"/>
        <v>SIN AVANCE</v>
      </c>
      <c r="BB117" s="46">
        <f t="shared" si="10"/>
        <v>30</v>
      </c>
      <c r="BC117" s="45" t="str">
        <f t="shared" si="11"/>
        <v>CON TIEMPO</v>
      </c>
      <c r="BD117" s="75"/>
    </row>
    <row r="118" spans="1:56" ht="253.5" customHeight="1" thickBot="1" x14ac:dyDescent="0.3">
      <c r="A118" s="27">
        <v>114</v>
      </c>
      <c r="B118" s="26" t="s">
        <v>1506</v>
      </c>
      <c r="C118" s="26" t="s">
        <v>7</v>
      </c>
      <c r="D118" s="26" t="s">
        <v>7</v>
      </c>
      <c r="E118" s="26" t="s">
        <v>7</v>
      </c>
      <c r="F118" s="26" t="s">
        <v>1507</v>
      </c>
      <c r="G118" s="26" t="s">
        <v>1508</v>
      </c>
      <c r="H118" s="26" t="s">
        <v>1509</v>
      </c>
      <c r="I118" s="26" t="s">
        <v>1510</v>
      </c>
      <c r="J118" s="26" t="s">
        <v>7</v>
      </c>
      <c r="K118" s="26" t="s">
        <v>7</v>
      </c>
      <c r="L118" s="26" t="s">
        <v>7</v>
      </c>
      <c r="M118" s="28">
        <v>44928</v>
      </c>
      <c r="N118" s="28">
        <v>45229</v>
      </c>
      <c r="O118" s="28" t="s">
        <v>304</v>
      </c>
      <c r="P118" s="28" t="s">
        <v>305</v>
      </c>
      <c r="Q118" s="28" t="s">
        <v>306</v>
      </c>
      <c r="R118" s="28" t="s">
        <v>307</v>
      </c>
      <c r="S118" s="28" t="s">
        <v>308</v>
      </c>
      <c r="T118" s="26" t="s">
        <v>182</v>
      </c>
      <c r="U118" s="26" t="s">
        <v>182</v>
      </c>
      <c r="V118" s="26" t="s">
        <v>182</v>
      </c>
      <c r="W118" s="26" t="s">
        <v>182</v>
      </c>
      <c r="X118" s="26" t="s">
        <v>182</v>
      </c>
      <c r="Y118" s="26">
        <v>0.2</v>
      </c>
      <c r="Z118" s="29">
        <f t="shared" si="7"/>
        <v>0.2</v>
      </c>
      <c r="AA118" s="29">
        <v>0.25</v>
      </c>
      <c r="AB118" s="29">
        <v>0.25</v>
      </c>
      <c r="AC118" s="29">
        <v>0.25</v>
      </c>
      <c r="AD118" s="29">
        <v>0.25</v>
      </c>
      <c r="AE118" s="29"/>
      <c r="AF118" s="30"/>
      <c r="AG118" s="30"/>
      <c r="AH118" s="30"/>
      <c r="AI118" s="47"/>
      <c r="AJ118" s="48"/>
      <c r="AK118" s="48"/>
      <c r="AL118" s="48"/>
      <c r="AM118" s="48"/>
      <c r="AN118" s="31"/>
      <c r="AO118" s="67"/>
      <c r="AP118" s="67"/>
      <c r="AQ118" s="67"/>
      <c r="AR118" s="67"/>
      <c r="AS118" s="31"/>
      <c r="AT118" s="34"/>
      <c r="AU118" s="33"/>
      <c r="AV118" s="33"/>
      <c r="AW118" s="33"/>
      <c r="AX118" s="33"/>
      <c r="AY118" s="43">
        <f t="shared" si="8"/>
        <v>0</v>
      </c>
      <c r="AZ118" s="43">
        <f t="shared" si="6"/>
        <v>0</v>
      </c>
      <c r="BA118" s="44" t="str">
        <f t="shared" si="9"/>
        <v>SIN AVANCE</v>
      </c>
      <c r="BB118" s="46">
        <f t="shared" si="10"/>
        <v>-1</v>
      </c>
      <c r="BC118" s="45" t="str">
        <f t="shared" si="11"/>
        <v>VENCIDO</v>
      </c>
      <c r="BD118" s="75">
        <f>SUM(AY118:AY122)</f>
        <v>0</v>
      </c>
    </row>
    <row r="119" spans="1:56" ht="253.5" customHeight="1" thickBot="1" x14ac:dyDescent="0.3">
      <c r="A119" s="27">
        <v>115</v>
      </c>
      <c r="B119" s="26" t="s">
        <v>1506</v>
      </c>
      <c r="C119" s="26" t="s">
        <v>7</v>
      </c>
      <c r="D119" s="26" t="s">
        <v>7</v>
      </c>
      <c r="E119" s="26" t="s">
        <v>7</v>
      </c>
      <c r="F119" s="26" t="s">
        <v>1511</v>
      </c>
      <c r="G119" s="26" t="s">
        <v>1512</v>
      </c>
      <c r="H119" s="26" t="s">
        <v>1513</v>
      </c>
      <c r="I119" s="26" t="s">
        <v>1514</v>
      </c>
      <c r="J119" s="26" t="s">
        <v>7</v>
      </c>
      <c r="K119" s="26" t="s">
        <v>7</v>
      </c>
      <c r="L119" s="26" t="s">
        <v>7</v>
      </c>
      <c r="M119" s="28">
        <v>44959</v>
      </c>
      <c r="N119" s="28">
        <v>45107</v>
      </c>
      <c r="O119" s="28" t="s">
        <v>304</v>
      </c>
      <c r="P119" s="28" t="s">
        <v>305</v>
      </c>
      <c r="Q119" s="28" t="s">
        <v>306</v>
      </c>
      <c r="R119" s="28" t="s">
        <v>307</v>
      </c>
      <c r="S119" s="28" t="s">
        <v>308</v>
      </c>
      <c r="T119" s="26" t="s">
        <v>182</v>
      </c>
      <c r="U119" s="26" t="s">
        <v>182</v>
      </c>
      <c r="V119" s="26" t="s">
        <v>182</v>
      </c>
      <c r="W119" s="26" t="s">
        <v>182</v>
      </c>
      <c r="X119" s="26" t="s">
        <v>182</v>
      </c>
      <c r="Y119" s="26">
        <v>0.2</v>
      </c>
      <c r="Z119" s="29">
        <f t="shared" si="7"/>
        <v>0.2</v>
      </c>
      <c r="AA119" s="29">
        <v>0.3</v>
      </c>
      <c r="AB119" s="29">
        <v>0.7</v>
      </c>
      <c r="AC119" s="29">
        <v>0</v>
      </c>
      <c r="AD119" s="29">
        <v>0</v>
      </c>
      <c r="AE119" s="29"/>
      <c r="AF119" s="30"/>
      <c r="AG119" s="30"/>
      <c r="AH119" s="30"/>
      <c r="AI119" s="47"/>
      <c r="AJ119" s="48"/>
      <c r="AK119" s="48"/>
      <c r="AL119" s="48"/>
      <c r="AM119" s="48"/>
      <c r="AN119" s="31"/>
      <c r="AO119" s="67"/>
      <c r="AP119" s="67"/>
      <c r="AQ119" s="67"/>
      <c r="AR119" s="67"/>
      <c r="AS119" s="31"/>
      <c r="AT119" s="34"/>
      <c r="AU119" s="33"/>
      <c r="AV119" s="33"/>
      <c r="AW119" s="33"/>
      <c r="AX119" s="33"/>
      <c r="AY119" s="43">
        <f t="shared" si="8"/>
        <v>0</v>
      </c>
      <c r="AZ119" s="43">
        <f t="shared" si="6"/>
        <v>0</v>
      </c>
      <c r="BA119" s="44" t="str">
        <f t="shared" si="9"/>
        <v>SIN AVANCE</v>
      </c>
      <c r="BB119" s="46">
        <f t="shared" si="10"/>
        <v>-123</v>
      </c>
      <c r="BC119" s="45" t="str">
        <f t="shared" si="11"/>
        <v>VENCIDO</v>
      </c>
      <c r="BD119" s="75"/>
    </row>
    <row r="120" spans="1:56" ht="253.5" customHeight="1" thickBot="1" x14ac:dyDescent="0.3">
      <c r="A120" s="27">
        <v>116</v>
      </c>
      <c r="B120" s="26" t="s">
        <v>1506</v>
      </c>
      <c r="C120" s="26" t="s">
        <v>7</v>
      </c>
      <c r="D120" s="26" t="s">
        <v>7</v>
      </c>
      <c r="E120" s="26" t="s">
        <v>7</v>
      </c>
      <c r="F120" s="26" t="s">
        <v>1515</v>
      </c>
      <c r="G120" s="26" t="s">
        <v>1516</v>
      </c>
      <c r="H120" s="26" t="s">
        <v>337</v>
      </c>
      <c r="I120" s="26" t="s">
        <v>338</v>
      </c>
      <c r="J120" s="26" t="s">
        <v>7</v>
      </c>
      <c r="K120" s="26" t="s">
        <v>7</v>
      </c>
      <c r="L120" s="26" t="s">
        <v>7</v>
      </c>
      <c r="M120" s="28">
        <v>44959</v>
      </c>
      <c r="N120" s="28">
        <v>45199</v>
      </c>
      <c r="O120" s="28" t="s">
        <v>304</v>
      </c>
      <c r="P120" s="28" t="s">
        <v>305</v>
      </c>
      <c r="Q120" s="28" t="s">
        <v>306</v>
      </c>
      <c r="R120" s="28" t="s">
        <v>307</v>
      </c>
      <c r="S120" s="28" t="s">
        <v>308</v>
      </c>
      <c r="T120" s="26" t="s">
        <v>182</v>
      </c>
      <c r="U120" s="26" t="s">
        <v>182</v>
      </c>
      <c r="V120" s="26" t="s">
        <v>182</v>
      </c>
      <c r="W120" s="26" t="s">
        <v>182</v>
      </c>
      <c r="X120" s="26" t="s">
        <v>182</v>
      </c>
      <c r="Y120" s="26">
        <v>0.2</v>
      </c>
      <c r="Z120" s="29">
        <f t="shared" si="7"/>
        <v>0.2</v>
      </c>
      <c r="AA120" s="29">
        <v>0.5</v>
      </c>
      <c r="AB120" s="29">
        <v>0</v>
      </c>
      <c r="AC120" s="29">
        <v>0.5</v>
      </c>
      <c r="AD120" s="29">
        <v>0</v>
      </c>
      <c r="AE120" s="29"/>
      <c r="AF120" s="30"/>
      <c r="AG120" s="30"/>
      <c r="AH120" s="30"/>
      <c r="AI120" s="47"/>
      <c r="AJ120" s="48"/>
      <c r="AK120" s="48"/>
      <c r="AL120" s="48"/>
      <c r="AM120" s="48"/>
      <c r="AN120" s="31"/>
      <c r="AO120" s="67"/>
      <c r="AP120" s="67"/>
      <c r="AQ120" s="67"/>
      <c r="AR120" s="67"/>
      <c r="AS120" s="31"/>
      <c r="AT120" s="34"/>
      <c r="AU120" s="33"/>
      <c r="AV120" s="33"/>
      <c r="AW120" s="33"/>
      <c r="AX120" s="33"/>
      <c r="AY120" s="43">
        <f t="shared" si="8"/>
        <v>0</v>
      </c>
      <c r="AZ120" s="43">
        <f t="shared" si="6"/>
        <v>0</v>
      </c>
      <c r="BA120" s="44" t="str">
        <f t="shared" si="9"/>
        <v>SIN AVANCE</v>
      </c>
      <c r="BB120" s="46">
        <f t="shared" si="10"/>
        <v>-31</v>
      </c>
      <c r="BC120" s="45" t="str">
        <f t="shared" si="11"/>
        <v>VENCIDO</v>
      </c>
      <c r="BD120" s="75"/>
    </row>
    <row r="121" spans="1:56" ht="253.5" customHeight="1" thickBot="1" x14ac:dyDescent="0.3">
      <c r="A121" s="27">
        <v>117</v>
      </c>
      <c r="B121" s="26" t="s">
        <v>1506</v>
      </c>
      <c r="C121" s="26" t="s">
        <v>7</v>
      </c>
      <c r="D121" s="26" t="s">
        <v>7</v>
      </c>
      <c r="E121" s="26" t="s">
        <v>7</v>
      </c>
      <c r="F121" s="26" t="s">
        <v>1517</v>
      </c>
      <c r="G121" s="26" t="s">
        <v>1518</v>
      </c>
      <c r="H121" s="26" t="s">
        <v>1519</v>
      </c>
      <c r="I121" s="26" t="s">
        <v>1520</v>
      </c>
      <c r="J121" s="26" t="s">
        <v>7</v>
      </c>
      <c r="K121" s="26" t="s">
        <v>7</v>
      </c>
      <c r="L121" s="26" t="s">
        <v>7</v>
      </c>
      <c r="M121" s="28">
        <v>44928</v>
      </c>
      <c r="N121" s="28">
        <v>45015</v>
      </c>
      <c r="O121" s="28" t="s">
        <v>304</v>
      </c>
      <c r="P121" s="28" t="s">
        <v>305</v>
      </c>
      <c r="Q121" s="28" t="s">
        <v>306</v>
      </c>
      <c r="R121" s="28" t="s">
        <v>307</v>
      </c>
      <c r="S121" s="28" t="s">
        <v>308</v>
      </c>
      <c r="T121" s="26" t="s">
        <v>182</v>
      </c>
      <c r="U121" s="26" t="s">
        <v>182</v>
      </c>
      <c r="V121" s="26" t="s">
        <v>182</v>
      </c>
      <c r="W121" s="26" t="s">
        <v>182</v>
      </c>
      <c r="X121" s="26" t="s">
        <v>182</v>
      </c>
      <c r="Y121" s="26">
        <v>0.2</v>
      </c>
      <c r="Z121" s="29">
        <f t="shared" si="7"/>
        <v>0.2</v>
      </c>
      <c r="AA121" s="29">
        <v>1</v>
      </c>
      <c r="AB121" s="29">
        <v>0</v>
      </c>
      <c r="AC121" s="29">
        <v>0</v>
      </c>
      <c r="AD121" s="29">
        <v>0</v>
      </c>
      <c r="AE121" s="29"/>
      <c r="AF121" s="30"/>
      <c r="AG121" s="30"/>
      <c r="AH121" s="30"/>
      <c r="AI121" s="47"/>
      <c r="AJ121" s="48"/>
      <c r="AK121" s="48"/>
      <c r="AL121" s="48"/>
      <c r="AM121" s="48"/>
      <c r="AN121" s="31"/>
      <c r="AO121" s="67"/>
      <c r="AP121" s="67"/>
      <c r="AQ121" s="67"/>
      <c r="AR121" s="67"/>
      <c r="AS121" s="31"/>
      <c r="AT121" s="34"/>
      <c r="AU121" s="33"/>
      <c r="AV121" s="33"/>
      <c r="AW121" s="33"/>
      <c r="AX121" s="33"/>
      <c r="AY121" s="43">
        <f t="shared" si="8"/>
        <v>0</v>
      </c>
      <c r="AZ121" s="43">
        <f t="shared" si="6"/>
        <v>0</v>
      </c>
      <c r="BA121" s="44" t="str">
        <f t="shared" si="9"/>
        <v>SIN AVANCE</v>
      </c>
      <c r="BB121" s="46">
        <f t="shared" si="10"/>
        <v>-215</v>
      </c>
      <c r="BC121" s="45" t="str">
        <f t="shared" si="11"/>
        <v>VENCIDO</v>
      </c>
      <c r="BD121" s="75"/>
    </row>
    <row r="122" spans="1:56" ht="253.5" customHeight="1" thickBot="1" x14ac:dyDescent="0.3">
      <c r="A122" s="27">
        <v>118</v>
      </c>
      <c r="B122" s="26" t="s">
        <v>1521</v>
      </c>
      <c r="C122" s="26" t="s">
        <v>7</v>
      </c>
      <c r="D122" s="26" t="s">
        <v>7</v>
      </c>
      <c r="E122" s="26" t="s">
        <v>7</v>
      </c>
      <c r="F122" s="26" t="s">
        <v>1522</v>
      </c>
      <c r="G122" s="26" t="s">
        <v>1523</v>
      </c>
      <c r="H122" s="26" t="s">
        <v>1524</v>
      </c>
      <c r="I122" s="26" t="s">
        <v>1525</v>
      </c>
      <c r="J122" s="26" t="s">
        <v>7</v>
      </c>
      <c r="K122" s="26" t="s">
        <v>7</v>
      </c>
      <c r="L122" s="26" t="s">
        <v>7</v>
      </c>
      <c r="M122" s="28">
        <v>44959</v>
      </c>
      <c r="N122" s="28">
        <v>45290</v>
      </c>
      <c r="O122" s="28" t="s">
        <v>304</v>
      </c>
      <c r="P122" s="28" t="s">
        <v>305</v>
      </c>
      <c r="Q122" s="28" t="s">
        <v>306</v>
      </c>
      <c r="R122" s="28" t="s">
        <v>307</v>
      </c>
      <c r="S122" s="28" t="s">
        <v>308</v>
      </c>
      <c r="T122" s="26" t="s">
        <v>182</v>
      </c>
      <c r="U122" s="26" t="s">
        <v>182</v>
      </c>
      <c r="V122" s="26" t="s">
        <v>182</v>
      </c>
      <c r="W122" s="26" t="s">
        <v>182</v>
      </c>
      <c r="X122" s="26" t="s">
        <v>182</v>
      </c>
      <c r="Y122" s="26">
        <v>0.2</v>
      </c>
      <c r="Z122" s="29">
        <f t="shared" si="7"/>
        <v>0.2</v>
      </c>
      <c r="AA122" s="29">
        <v>0.25</v>
      </c>
      <c r="AB122" s="29">
        <v>0.25</v>
      </c>
      <c r="AC122" s="29">
        <v>0.25</v>
      </c>
      <c r="AD122" s="29">
        <v>0.25</v>
      </c>
      <c r="AE122" s="29"/>
      <c r="AF122" s="30"/>
      <c r="AG122" s="30"/>
      <c r="AH122" s="30"/>
      <c r="AI122" s="47"/>
      <c r="AJ122" s="48"/>
      <c r="AK122" s="48"/>
      <c r="AL122" s="48"/>
      <c r="AM122" s="48"/>
      <c r="AN122" s="31"/>
      <c r="AO122" s="67"/>
      <c r="AP122" s="67"/>
      <c r="AQ122" s="67"/>
      <c r="AR122" s="67"/>
      <c r="AS122" s="31"/>
      <c r="AT122" s="34"/>
      <c r="AU122" s="33"/>
      <c r="AV122" s="33"/>
      <c r="AW122" s="33"/>
      <c r="AX122" s="33"/>
      <c r="AY122" s="43">
        <f t="shared" si="8"/>
        <v>0</v>
      </c>
      <c r="AZ122" s="43">
        <f t="shared" si="6"/>
        <v>0</v>
      </c>
      <c r="BA122" s="44" t="str">
        <f t="shared" si="9"/>
        <v>SIN AVANCE</v>
      </c>
      <c r="BB122" s="46">
        <f t="shared" si="10"/>
        <v>60</v>
      </c>
      <c r="BC122" s="45" t="str">
        <f t="shared" si="11"/>
        <v>CON TIEMPO</v>
      </c>
      <c r="BD122" s="75"/>
    </row>
    <row r="123" spans="1:56" ht="253.5" customHeight="1" thickBot="1" x14ac:dyDescent="0.3">
      <c r="A123" s="27">
        <v>119</v>
      </c>
      <c r="B123" s="26" t="s">
        <v>1526</v>
      </c>
      <c r="C123" s="26" t="s">
        <v>7</v>
      </c>
      <c r="D123" s="26" t="s">
        <v>7</v>
      </c>
      <c r="E123" s="26" t="s">
        <v>7</v>
      </c>
      <c r="F123" s="26" t="s">
        <v>1527</v>
      </c>
      <c r="G123" s="26" t="s">
        <v>1528</v>
      </c>
      <c r="H123" s="26">
        <v>1</v>
      </c>
      <c r="I123" s="26" t="s">
        <v>1529</v>
      </c>
      <c r="J123" s="26" t="s">
        <v>7</v>
      </c>
      <c r="K123" s="26" t="s">
        <v>7</v>
      </c>
      <c r="L123" s="26" t="s">
        <v>7</v>
      </c>
      <c r="M123" s="28">
        <v>44928</v>
      </c>
      <c r="N123" s="28">
        <v>45280</v>
      </c>
      <c r="O123" s="28" t="s">
        <v>57</v>
      </c>
      <c r="P123" s="28" t="s">
        <v>429</v>
      </c>
      <c r="Q123" s="28" t="s">
        <v>306</v>
      </c>
      <c r="R123" s="28" t="s">
        <v>307</v>
      </c>
      <c r="S123" s="28" t="s">
        <v>430</v>
      </c>
      <c r="T123" s="26" t="s">
        <v>182</v>
      </c>
      <c r="U123" s="26" t="s">
        <v>182</v>
      </c>
      <c r="V123" s="26" t="s">
        <v>182</v>
      </c>
      <c r="W123" s="26" t="s">
        <v>182</v>
      </c>
      <c r="X123" s="26" t="s">
        <v>182</v>
      </c>
      <c r="Y123" s="26">
        <v>0.33</v>
      </c>
      <c r="Z123" s="29">
        <f t="shared" si="7"/>
        <v>0.33</v>
      </c>
      <c r="AA123" s="29">
        <v>0.25</v>
      </c>
      <c r="AB123" s="29">
        <v>0.25</v>
      </c>
      <c r="AC123" s="29">
        <v>0.25</v>
      </c>
      <c r="AD123" s="29">
        <v>0.25</v>
      </c>
      <c r="AE123" s="29"/>
      <c r="AF123" s="30"/>
      <c r="AG123" s="30"/>
      <c r="AH123" s="30"/>
      <c r="AI123" s="47"/>
      <c r="AJ123" s="48"/>
      <c r="AK123" s="48"/>
      <c r="AL123" s="48"/>
      <c r="AM123" s="48"/>
      <c r="AN123" s="31"/>
      <c r="AO123" s="67"/>
      <c r="AP123" s="67"/>
      <c r="AQ123" s="67"/>
      <c r="AR123" s="67"/>
      <c r="AS123" s="31"/>
      <c r="AT123" s="34"/>
      <c r="AU123" s="33"/>
      <c r="AV123" s="33"/>
      <c r="AW123" s="33"/>
      <c r="AX123" s="33"/>
      <c r="AY123" s="43">
        <f t="shared" si="8"/>
        <v>0</v>
      </c>
      <c r="AZ123" s="43">
        <f t="shared" si="6"/>
        <v>0</v>
      </c>
      <c r="BA123" s="44" t="str">
        <f t="shared" si="9"/>
        <v>SIN AVANCE</v>
      </c>
      <c r="BB123" s="46">
        <f t="shared" si="10"/>
        <v>50</v>
      </c>
      <c r="BC123" s="45" t="str">
        <f t="shared" si="11"/>
        <v>CON TIEMPO</v>
      </c>
      <c r="BD123" s="75">
        <f>SUM(AY123:AY125)</f>
        <v>0</v>
      </c>
    </row>
    <row r="124" spans="1:56" ht="253.5" customHeight="1" thickBot="1" x14ac:dyDescent="0.3">
      <c r="A124" s="27">
        <v>120</v>
      </c>
      <c r="B124" s="26" t="s">
        <v>1526</v>
      </c>
      <c r="C124" s="26" t="s">
        <v>7</v>
      </c>
      <c r="D124" s="26" t="s">
        <v>7</v>
      </c>
      <c r="E124" s="26" t="s">
        <v>7</v>
      </c>
      <c r="F124" s="26" t="s">
        <v>1530</v>
      </c>
      <c r="G124" s="26" t="s">
        <v>1531</v>
      </c>
      <c r="H124" s="26">
        <v>1</v>
      </c>
      <c r="I124" s="26" t="s">
        <v>1532</v>
      </c>
      <c r="J124" s="26" t="s">
        <v>7</v>
      </c>
      <c r="K124" s="26" t="s">
        <v>7</v>
      </c>
      <c r="L124" s="26" t="s">
        <v>7</v>
      </c>
      <c r="M124" s="28">
        <v>45108</v>
      </c>
      <c r="N124" s="28">
        <v>45198</v>
      </c>
      <c r="O124" s="28" t="s">
        <v>57</v>
      </c>
      <c r="P124" s="28" t="s">
        <v>429</v>
      </c>
      <c r="Q124" s="28" t="s">
        <v>306</v>
      </c>
      <c r="R124" s="28" t="s">
        <v>307</v>
      </c>
      <c r="S124" s="28" t="s">
        <v>430</v>
      </c>
      <c r="T124" s="26" t="s">
        <v>182</v>
      </c>
      <c r="U124" s="26" t="s">
        <v>182</v>
      </c>
      <c r="V124" s="26" t="s">
        <v>182</v>
      </c>
      <c r="W124" s="26" t="s">
        <v>182</v>
      </c>
      <c r="X124" s="26" t="s">
        <v>182</v>
      </c>
      <c r="Y124" s="26">
        <v>0.33</v>
      </c>
      <c r="Z124" s="29">
        <f t="shared" si="7"/>
        <v>0.33</v>
      </c>
      <c r="AA124" s="29">
        <v>0</v>
      </c>
      <c r="AB124" s="29">
        <v>0</v>
      </c>
      <c r="AC124" s="29">
        <v>1</v>
      </c>
      <c r="AD124" s="29">
        <v>0</v>
      </c>
      <c r="AE124" s="29"/>
      <c r="AF124" s="30"/>
      <c r="AG124" s="30"/>
      <c r="AH124" s="30"/>
      <c r="AI124" s="47"/>
      <c r="AJ124" s="48"/>
      <c r="AK124" s="48"/>
      <c r="AL124" s="48"/>
      <c r="AM124" s="48"/>
      <c r="AN124" s="31"/>
      <c r="AO124" s="67"/>
      <c r="AP124" s="67"/>
      <c r="AQ124" s="67"/>
      <c r="AR124" s="67"/>
      <c r="AS124" s="31"/>
      <c r="AT124" s="34"/>
      <c r="AU124" s="33"/>
      <c r="AV124" s="33"/>
      <c r="AW124" s="33"/>
      <c r="AX124" s="33"/>
      <c r="AY124" s="43">
        <f t="shared" si="8"/>
        <v>0</v>
      </c>
      <c r="AZ124" s="43">
        <f t="shared" si="6"/>
        <v>0</v>
      </c>
      <c r="BA124" s="44" t="str">
        <f t="shared" si="9"/>
        <v>SIN AVANCE</v>
      </c>
      <c r="BB124" s="46">
        <f t="shared" si="10"/>
        <v>-32</v>
      </c>
      <c r="BC124" s="45" t="str">
        <f t="shared" si="11"/>
        <v>VENCIDO</v>
      </c>
      <c r="BD124" s="75"/>
    </row>
    <row r="125" spans="1:56" ht="253.5" customHeight="1" thickBot="1" x14ac:dyDescent="0.3">
      <c r="A125" s="27">
        <v>121</v>
      </c>
      <c r="B125" s="26" t="s">
        <v>1526</v>
      </c>
      <c r="C125" s="26" t="s">
        <v>7</v>
      </c>
      <c r="D125" s="26" t="s">
        <v>7</v>
      </c>
      <c r="E125" s="26" t="s">
        <v>7</v>
      </c>
      <c r="F125" s="26" t="s">
        <v>1533</v>
      </c>
      <c r="G125" s="26" t="s">
        <v>1534</v>
      </c>
      <c r="H125" s="26" t="s">
        <v>1535</v>
      </c>
      <c r="I125" s="26" t="s">
        <v>1536</v>
      </c>
      <c r="J125" s="26" t="s">
        <v>7</v>
      </c>
      <c r="K125" s="26" t="s">
        <v>7</v>
      </c>
      <c r="L125" s="26" t="s">
        <v>7</v>
      </c>
      <c r="M125" s="28">
        <v>44928</v>
      </c>
      <c r="N125" s="28">
        <v>45289</v>
      </c>
      <c r="O125" s="28" t="s">
        <v>57</v>
      </c>
      <c r="P125" s="28" t="s">
        <v>429</v>
      </c>
      <c r="Q125" s="28" t="s">
        <v>306</v>
      </c>
      <c r="R125" s="28" t="s">
        <v>307</v>
      </c>
      <c r="S125" s="28" t="s">
        <v>430</v>
      </c>
      <c r="T125" s="26" t="s">
        <v>182</v>
      </c>
      <c r="U125" s="26" t="s">
        <v>182</v>
      </c>
      <c r="V125" s="26" t="s">
        <v>182</v>
      </c>
      <c r="W125" s="26" t="s">
        <v>182</v>
      </c>
      <c r="X125" s="26" t="s">
        <v>182</v>
      </c>
      <c r="Y125" s="26">
        <v>0.34</v>
      </c>
      <c r="Z125" s="29">
        <f t="shared" si="7"/>
        <v>0.34</v>
      </c>
      <c r="AA125" s="29">
        <v>0.25</v>
      </c>
      <c r="AB125" s="29">
        <v>0.25</v>
      </c>
      <c r="AC125" s="29">
        <v>0.25</v>
      </c>
      <c r="AD125" s="29">
        <v>0.25</v>
      </c>
      <c r="AE125" s="29"/>
      <c r="AF125" s="30"/>
      <c r="AG125" s="30"/>
      <c r="AH125" s="30"/>
      <c r="AI125" s="47"/>
      <c r="AJ125" s="48"/>
      <c r="AK125" s="48"/>
      <c r="AL125" s="48"/>
      <c r="AM125" s="48"/>
      <c r="AN125" s="31"/>
      <c r="AO125" s="67"/>
      <c r="AP125" s="67"/>
      <c r="AQ125" s="67"/>
      <c r="AR125" s="67"/>
      <c r="AS125" s="31"/>
      <c r="AT125" s="34"/>
      <c r="AU125" s="33"/>
      <c r="AV125" s="33"/>
      <c r="AW125" s="33"/>
      <c r="AX125" s="33"/>
      <c r="AY125" s="43">
        <f t="shared" si="8"/>
        <v>0</v>
      </c>
      <c r="AZ125" s="43">
        <f t="shared" si="6"/>
        <v>0</v>
      </c>
      <c r="BA125" s="44" t="str">
        <f t="shared" si="9"/>
        <v>SIN AVANCE</v>
      </c>
      <c r="BB125" s="46">
        <f t="shared" si="10"/>
        <v>59</v>
      </c>
      <c r="BC125" s="45" t="str">
        <f t="shared" si="11"/>
        <v>CON TIEMPO</v>
      </c>
      <c r="BD125" s="75"/>
    </row>
    <row r="126" spans="1:56" ht="253.5" customHeight="1" thickBot="1" x14ac:dyDescent="0.3">
      <c r="A126" s="27">
        <v>122</v>
      </c>
      <c r="B126" s="26" t="s">
        <v>1537</v>
      </c>
      <c r="C126" s="26" t="s">
        <v>7</v>
      </c>
      <c r="D126" s="26" t="s">
        <v>7</v>
      </c>
      <c r="E126" s="26" t="s">
        <v>7</v>
      </c>
      <c r="F126" s="26" t="s">
        <v>1538</v>
      </c>
      <c r="G126" s="26" t="s">
        <v>1539</v>
      </c>
      <c r="H126" s="26" t="s">
        <v>1540</v>
      </c>
      <c r="I126" s="26" t="s">
        <v>1541</v>
      </c>
      <c r="J126" s="26" t="s">
        <v>7</v>
      </c>
      <c r="K126" s="26" t="s">
        <v>7</v>
      </c>
      <c r="L126" s="26" t="s">
        <v>1542</v>
      </c>
      <c r="M126" s="28">
        <v>44986</v>
      </c>
      <c r="N126" s="28">
        <v>45290</v>
      </c>
      <c r="O126" s="28" t="s">
        <v>452</v>
      </c>
      <c r="P126" s="28" t="s">
        <v>453</v>
      </c>
      <c r="Q126" s="28" t="s">
        <v>306</v>
      </c>
      <c r="R126" s="28" t="s">
        <v>307</v>
      </c>
      <c r="S126" s="28" t="s">
        <v>430</v>
      </c>
      <c r="T126" s="26" t="s">
        <v>182</v>
      </c>
      <c r="U126" s="26" t="s">
        <v>182</v>
      </c>
      <c r="V126" s="26" t="s">
        <v>182</v>
      </c>
      <c r="W126" s="26" t="s">
        <v>182</v>
      </c>
      <c r="X126" s="26" t="s">
        <v>182</v>
      </c>
      <c r="Y126" s="26">
        <v>1</v>
      </c>
      <c r="Z126" s="29">
        <f t="shared" si="7"/>
        <v>1</v>
      </c>
      <c r="AA126" s="29">
        <v>0.25</v>
      </c>
      <c r="AB126" s="29">
        <v>0.25</v>
      </c>
      <c r="AC126" s="29">
        <v>0.25</v>
      </c>
      <c r="AD126" s="29">
        <v>0.25</v>
      </c>
      <c r="AE126" s="29"/>
      <c r="AF126" s="30"/>
      <c r="AG126" s="30"/>
      <c r="AH126" s="30"/>
      <c r="AI126" s="47"/>
      <c r="AJ126" s="48"/>
      <c r="AK126" s="48"/>
      <c r="AL126" s="48"/>
      <c r="AM126" s="48"/>
      <c r="AN126" s="31"/>
      <c r="AO126" s="67"/>
      <c r="AP126" s="67"/>
      <c r="AQ126" s="67"/>
      <c r="AR126" s="67"/>
      <c r="AS126" s="31"/>
      <c r="AT126" s="34"/>
      <c r="AU126" s="33"/>
      <c r="AV126" s="33"/>
      <c r="AW126" s="33"/>
      <c r="AX126" s="33"/>
      <c r="AY126" s="43">
        <f t="shared" si="8"/>
        <v>0</v>
      </c>
      <c r="AZ126" s="43">
        <f t="shared" si="6"/>
        <v>0</v>
      </c>
      <c r="BA126" s="44" t="str">
        <f t="shared" si="9"/>
        <v>SIN AVANCE</v>
      </c>
      <c r="BB126" s="46">
        <f t="shared" si="10"/>
        <v>60</v>
      </c>
      <c r="BC126" s="45" t="str">
        <f t="shared" si="11"/>
        <v>CON TIEMPO</v>
      </c>
      <c r="BD126" s="43">
        <f>AY126</f>
        <v>0</v>
      </c>
    </row>
    <row r="127" spans="1:56" ht="253.5" customHeight="1" thickBot="1" x14ac:dyDescent="0.3">
      <c r="A127" s="27">
        <v>123</v>
      </c>
      <c r="B127" s="26" t="s">
        <v>1543</v>
      </c>
      <c r="C127" s="26" t="s">
        <v>7</v>
      </c>
      <c r="D127" s="26" t="s">
        <v>7</v>
      </c>
      <c r="E127" s="26" t="s">
        <v>7</v>
      </c>
      <c r="F127" s="26" t="s">
        <v>1544</v>
      </c>
      <c r="G127" s="26" t="s">
        <v>1545</v>
      </c>
      <c r="H127" s="26" t="s">
        <v>1321</v>
      </c>
      <c r="I127" s="26" t="s">
        <v>1546</v>
      </c>
      <c r="J127" s="26" t="s">
        <v>7</v>
      </c>
      <c r="K127" s="26" t="s">
        <v>7</v>
      </c>
      <c r="L127" s="26" t="s">
        <v>1542</v>
      </c>
      <c r="M127" s="28">
        <v>45020</v>
      </c>
      <c r="N127" s="28">
        <v>45107</v>
      </c>
      <c r="O127" s="28" t="s">
        <v>496</v>
      </c>
      <c r="P127" s="28" t="s">
        <v>497</v>
      </c>
      <c r="Q127" s="28" t="s">
        <v>306</v>
      </c>
      <c r="R127" s="28" t="s">
        <v>307</v>
      </c>
      <c r="S127" s="28" t="s">
        <v>498</v>
      </c>
      <c r="T127" s="26" t="s">
        <v>182</v>
      </c>
      <c r="U127" s="26" t="s">
        <v>182</v>
      </c>
      <c r="V127" s="26" t="s">
        <v>182</v>
      </c>
      <c r="W127" s="26" t="s">
        <v>182</v>
      </c>
      <c r="X127" s="26" t="s">
        <v>182</v>
      </c>
      <c r="Y127" s="26">
        <v>0.12</v>
      </c>
      <c r="Z127" s="29">
        <f t="shared" si="7"/>
        <v>0.12</v>
      </c>
      <c r="AA127" s="29">
        <v>0</v>
      </c>
      <c r="AB127" s="29">
        <v>1</v>
      </c>
      <c r="AC127" s="29">
        <v>0</v>
      </c>
      <c r="AD127" s="29">
        <v>0</v>
      </c>
      <c r="AE127" s="29"/>
      <c r="AF127" s="30"/>
      <c r="AG127" s="30"/>
      <c r="AH127" s="30"/>
      <c r="AI127" s="47"/>
      <c r="AJ127" s="48"/>
      <c r="AK127" s="48"/>
      <c r="AL127" s="48"/>
      <c r="AM127" s="48"/>
      <c r="AN127" s="31"/>
      <c r="AO127" s="67"/>
      <c r="AP127" s="67"/>
      <c r="AQ127" s="67"/>
      <c r="AR127" s="67"/>
      <c r="AS127" s="31"/>
      <c r="AT127" s="34"/>
      <c r="AU127" s="33"/>
      <c r="AV127" s="33"/>
      <c r="AW127" s="33"/>
      <c r="AX127" s="33"/>
      <c r="AY127" s="43">
        <f t="shared" si="8"/>
        <v>0</v>
      </c>
      <c r="AZ127" s="43">
        <f t="shared" si="6"/>
        <v>0</v>
      </c>
      <c r="BA127" s="44" t="str">
        <f t="shared" si="9"/>
        <v>SIN AVANCE</v>
      </c>
      <c r="BB127" s="46">
        <f t="shared" si="10"/>
        <v>-123</v>
      </c>
      <c r="BC127" s="45" t="str">
        <f t="shared" si="11"/>
        <v>VENCIDO</v>
      </c>
      <c r="BD127" s="75">
        <f>SUM(AY127:AY135)</f>
        <v>0</v>
      </c>
    </row>
    <row r="128" spans="1:56" ht="253.5" customHeight="1" thickBot="1" x14ac:dyDescent="0.3">
      <c r="A128" s="27">
        <v>124</v>
      </c>
      <c r="B128" s="26" t="s">
        <v>1543</v>
      </c>
      <c r="C128" s="26" t="s">
        <v>7</v>
      </c>
      <c r="D128" s="26" t="s">
        <v>7</v>
      </c>
      <c r="E128" s="26" t="s">
        <v>7</v>
      </c>
      <c r="F128" s="26" t="s">
        <v>1547</v>
      </c>
      <c r="G128" s="26" t="s">
        <v>1548</v>
      </c>
      <c r="H128" s="26" t="s">
        <v>494</v>
      </c>
      <c r="I128" s="26" t="s">
        <v>1549</v>
      </c>
      <c r="J128" s="26" t="s">
        <v>7</v>
      </c>
      <c r="K128" s="26" t="s">
        <v>7</v>
      </c>
      <c r="L128" s="26" t="s">
        <v>1542</v>
      </c>
      <c r="M128" s="28">
        <v>44928</v>
      </c>
      <c r="N128" s="28">
        <v>45290</v>
      </c>
      <c r="O128" s="28" t="s">
        <v>496</v>
      </c>
      <c r="P128" s="28" t="s">
        <v>497</v>
      </c>
      <c r="Q128" s="28" t="s">
        <v>306</v>
      </c>
      <c r="R128" s="28" t="s">
        <v>307</v>
      </c>
      <c r="S128" s="28" t="s">
        <v>498</v>
      </c>
      <c r="T128" s="26" t="s">
        <v>182</v>
      </c>
      <c r="U128" s="26" t="s">
        <v>182</v>
      </c>
      <c r="V128" s="26" t="s">
        <v>182</v>
      </c>
      <c r="W128" s="26" t="s">
        <v>182</v>
      </c>
      <c r="X128" s="26" t="s">
        <v>182</v>
      </c>
      <c r="Y128" s="26">
        <v>0.11</v>
      </c>
      <c r="Z128" s="29">
        <f t="shared" si="7"/>
        <v>0.11</v>
      </c>
      <c r="AA128" s="29">
        <v>0.25</v>
      </c>
      <c r="AB128" s="29">
        <v>0.25</v>
      </c>
      <c r="AC128" s="29">
        <v>0.25</v>
      </c>
      <c r="AD128" s="29">
        <v>0.25</v>
      </c>
      <c r="AE128" s="29"/>
      <c r="AF128" s="30"/>
      <c r="AG128" s="30"/>
      <c r="AH128" s="30"/>
      <c r="AI128" s="47"/>
      <c r="AJ128" s="48"/>
      <c r="AK128" s="48"/>
      <c r="AL128" s="48"/>
      <c r="AM128" s="48"/>
      <c r="AN128" s="31"/>
      <c r="AO128" s="67"/>
      <c r="AP128" s="67"/>
      <c r="AQ128" s="67"/>
      <c r="AR128" s="67"/>
      <c r="AS128" s="31"/>
      <c r="AT128" s="34"/>
      <c r="AU128" s="33"/>
      <c r="AV128" s="33"/>
      <c r="AW128" s="33"/>
      <c r="AX128" s="33"/>
      <c r="AY128" s="43">
        <f t="shared" si="8"/>
        <v>0</v>
      </c>
      <c r="AZ128" s="43">
        <f t="shared" si="6"/>
        <v>0</v>
      </c>
      <c r="BA128" s="44" t="str">
        <f t="shared" si="9"/>
        <v>SIN AVANCE</v>
      </c>
      <c r="BB128" s="46">
        <f t="shared" si="10"/>
        <v>60</v>
      </c>
      <c r="BC128" s="45" t="str">
        <f t="shared" si="11"/>
        <v>CON TIEMPO</v>
      </c>
      <c r="BD128" s="75"/>
    </row>
    <row r="129" spans="1:56" ht="253.5" customHeight="1" thickBot="1" x14ac:dyDescent="0.3">
      <c r="A129" s="27">
        <v>125</v>
      </c>
      <c r="B129" s="26" t="s">
        <v>1543</v>
      </c>
      <c r="C129" s="26" t="s">
        <v>7</v>
      </c>
      <c r="D129" s="26" t="s">
        <v>7</v>
      </c>
      <c r="E129" s="26" t="s">
        <v>7</v>
      </c>
      <c r="F129" s="26" t="s">
        <v>1550</v>
      </c>
      <c r="G129" s="26" t="s">
        <v>1551</v>
      </c>
      <c r="H129" s="26" t="s">
        <v>494</v>
      </c>
      <c r="I129" s="26" t="s">
        <v>1552</v>
      </c>
      <c r="J129" s="26" t="s">
        <v>7</v>
      </c>
      <c r="K129" s="26" t="s">
        <v>7</v>
      </c>
      <c r="L129" s="26" t="s">
        <v>1542</v>
      </c>
      <c r="M129" s="28">
        <v>44928</v>
      </c>
      <c r="N129" s="28">
        <v>45290</v>
      </c>
      <c r="O129" s="28" t="s">
        <v>496</v>
      </c>
      <c r="P129" s="28" t="s">
        <v>497</v>
      </c>
      <c r="Q129" s="28" t="s">
        <v>306</v>
      </c>
      <c r="R129" s="28" t="s">
        <v>307</v>
      </c>
      <c r="S129" s="28" t="s">
        <v>498</v>
      </c>
      <c r="T129" s="26" t="s">
        <v>182</v>
      </c>
      <c r="U129" s="26" t="s">
        <v>182</v>
      </c>
      <c r="V129" s="26" t="s">
        <v>182</v>
      </c>
      <c r="W129" s="26" t="s">
        <v>182</v>
      </c>
      <c r="X129" s="26" t="s">
        <v>182</v>
      </c>
      <c r="Y129" s="26">
        <v>0.11</v>
      </c>
      <c r="Z129" s="29">
        <f t="shared" si="7"/>
        <v>0.11</v>
      </c>
      <c r="AA129" s="29">
        <v>0.25</v>
      </c>
      <c r="AB129" s="29">
        <v>0.25</v>
      </c>
      <c r="AC129" s="29">
        <v>0.25</v>
      </c>
      <c r="AD129" s="29">
        <v>0.25</v>
      </c>
      <c r="AE129" s="29"/>
      <c r="AF129" s="30"/>
      <c r="AG129" s="30"/>
      <c r="AH129" s="30"/>
      <c r="AI129" s="47"/>
      <c r="AJ129" s="48"/>
      <c r="AK129" s="48"/>
      <c r="AL129" s="48"/>
      <c r="AM129" s="48"/>
      <c r="AN129" s="31"/>
      <c r="AO129" s="67"/>
      <c r="AP129" s="67"/>
      <c r="AQ129" s="67"/>
      <c r="AR129" s="67"/>
      <c r="AS129" s="31"/>
      <c r="AT129" s="34"/>
      <c r="AU129" s="33"/>
      <c r="AV129" s="33"/>
      <c r="AW129" s="33"/>
      <c r="AX129" s="33"/>
      <c r="AY129" s="43">
        <f t="shared" si="8"/>
        <v>0</v>
      </c>
      <c r="AZ129" s="43">
        <f t="shared" si="6"/>
        <v>0</v>
      </c>
      <c r="BA129" s="44" t="str">
        <f t="shared" si="9"/>
        <v>SIN AVANCE</v>
      </c>
      <c r="BB129" s="46">
        <f t="shared" si="10"/>
        <v>60</v>
      </c>
      <c r="BC129" s="45" t="str">
        <f t="shared" si="11"/>
        <v>CON TIEMPO</v>
      </c>
      <c r="BD129" s="75"/>
    </row>
    <row r="130" spans="1:56" ht="253.5" customHeight="1" thickBot="1" x14ac:dyDescent="0.3">
      <c r="A130" s="27">
        <v>126</v>
      </c>
      <c r="B130" s="26" t="s">
        <v>1543</v>
      </c>
      <c r="C130" s="26" t="s">
        <v>7</v>
      </c>
      <c r="D130" s="26" t="s">
        <v>7</v>
      </c>
      <c r="E130" s="26" t="s">
        <v>7</v>
      </c>
      <c r="F130" s="26" t="s">
        <v>1553</v>
      </c>
      <c r="G130" s="26" t="s">
        <v>1554</v>
      </c>
      <c r="H130" s="26" t="s">
        <v>494</v>
      </c>
      <c r="I130" s="26" t="s">
        <v>1555</v>
      </c>
      <c r="J130" s="26" t="s">
        <v>7</v>
      </c>
      <c r="K130" s="26" t="s">
        <v>7</v>
      </c>
      <c r="L130" s="26" t="s">
        <v>1542</v>
      </c>
      <c r="M130" s="28">
        <v>44928</v>
      </c>
      <c r="N130" s="28">
        <v>45290</v>
      </c>
      <c r="O130" s="28" t="s">
        <v>496</v>
      </c>
      <c r="P130" s="28" t="s">
        <v>497</v>
      </c>
      <c r="Q130" s="28" t="s">
        <v>306</v>
      </c>
      <c r="R130" s="28" t="s">
        <v>307</v>
      </c>
      <c r="S130" s="28" t="s">
        <v>498</v>
      </c>
      <c r="T130" s="26" t="s">
        <v>182</v>
      </c>
      <c r="U130" s="26" t="s">
        <v>182</v>
      </c>
      <c r="V130" s="26" t="s">
        <v>182</v>
      </c>
      <c r="W130" s="26" t="s">
        <v>182</v>
      </c>
      <c r="X130" s="26" t="s">
        <v>182</v>
      </c>
      <c r="Y130" s="26">
        <v>0.11</v>
      </c>
      <c r="Z130" s="29">
        <f t="shared" si="7"/>
        <v>0.11</v>
      </c>
      <c r="AA130" s="29">
        <v>0.25</v>
      </c>
      <c r="AB130" s="29">
        <v>0.25</v>
      </c>
      <c r="AC130" s="29">
        <v>0.25</v>
      </c>
      <c r="AD130" s="29">
        <v>0.25</v>
      </c>
      <c r="AE130" s="29"/>
      <c r="AF130" s="30"/>
      <c r="AG130" s="30"/>
      <c r="AH130" s="30"/>
      <c r="AI130" s="47"/>
      <c r="AJ130" s="48"/>
      <c r="AK130" s="48"/>
      <c r="AL130" s="48"/>
      <c r="AM130" s="48"/>
      <c r="AN130" s="31"/>
      <c r="AO130" s="67"/>
      <c r="AP130" s="67"/>
      <c r="AQ130" s="67"/>
      <c r="AR130" s="67"/>
      <c r="AS130" s="31"/>
      <c r="AT130" s="34"/>
      <c r="AU130" s="33"/>
      <c r="AV130" s="33"/>
      <c r="AW130" s="33"/>
      <c r="AX130" s="33"/>
      <c r="AY130" s="43">
        <f t="shared" si="8"/>
        <v>0</v>
      </c>
      <c r="AZ130" s="43">
        <f t="shared" si="6"/>
        <v>0</v>
      </c>
      <c r="BA130" s="44" t="str">
        <f t="shared" si="9"/>
        <v>SIN AVANCE</v>
      </c>
      <c r="BB130" s="46">
        <f t="shared" si="10"/>
        <v>60</v>
      </c>
      <c r="BC130" s="45" t="str">
        <f t="shared" si="11"/>
        <v>CON TIEMPO</v>
      </c>
      <c r="BD130" s="75"/>
    </row>
    <row r="131" spans="1:56" ht="253.5" customHeight="1" thickBot="1" x14ac:dyDescent="0.3">
      <c r="A131" s="27">
        <v>127</v>
      </c>
      <c r="B131" s="26" t="s">
        <v>1543</v>
      </c>
      <c r="C131" s="26" t="s">
        <v>7</v>
      </c>
      <c r="D131" s="26" t="s">
        <v>7</v>
      </c>
      <c r="E131" s="26" t="s">
        <v>7</v>
      </c>
      <c r="F131" s="26" t="s">
        <v>1556</v>
      </c>
      <c r="G131" s="26" t="s">
        <v>1557</v>
      </c>
      <c r="H131" s="26" t="s">
        <v>494</v>
      </c>
      <c r="I131" s="26" t="s">
        <v>1558</v>
      </c>
      <c r="J131" s="26" t="s">
        <v>7</v>
      </c>
      <c r="K131" s="26" t="s">
        <v>7</v>
      </c>
      <c r="L131" s="26" t="s">
        <v>1542</v>
      </c>
      <c r="M131" s="28">
        <v>44928</v>
      </c>
      <c r="N131" s="28">
        <v>45290</v>
      </c>
      <c r="O131" s="28" t="s">
        <v>496</v>
      </c>
      <c r="P131" s="28" t="s">
        <v>497</v>
      </c>
      <c r="Q131" s="28" t="s">
        <v>306</v>
      </c>
      <c r="R131" s="28" t="s">
        <v>307</v>
      </c>
      <c r="S131" s="28" t="s">
        <v>498</v>
      </c>
      <c r="T131" s="26" t="s">
        <v>182</v>
      </c>
      <c r="U131" s="26" t="s">
        <v>182</v>
      </c>
      <c r="V131" s="26" t="s">
        <v>182</v>
      </c>
      <c r="W131" s="26" t="s">
        <v>182</v>
      </c>
      <c r="X131" s="26" t="s">
        <v>182</v>
      </c>
      <c r="Y131" s="26">
        <v>0.11</v>
      </c>
      <c r="Z131" s="29">
        <f t="shared" si="7"/>
        <v>0.11</v>
      </c>
      <c r="AA131" s="29">
        <v>0.25</v>
      </c>
      <c r="AB131" s="29">
        <v>0.25</v>
      </c>
      <c r="AC131" s="29">
        <v>0.25</v>
      </c>
      <c r="AD131" s="29">
        <v>0.25</v>
      </c>
      <c r="AE131" s="29"/>
      <c r="AF131" s="30"/>
      <c r="AG131" s="30"/>
      <c r="AH131" s="30"/>
      <c r="AI131" s="47"/>
      <c r="AJ131" s="48"/>
      <c r="AK131" s="48"/>
      <c r="AL131" s="48"/>
      <c r="AM131" s="48"/>
      <c r="AN131" s="31"/>
      <c r="AO131" s="67"/>
      <c r="AP131" s="67"/>
      <c r="AQ131" s="67"/>
      <c r="AR131" s="67"/>
      <c r="AS131" s="31"/>
      <c r="AT131" s="34"/>
      <c r="AU131" s="33"/>
      <c r="AV131" s="33"/>
      <c r="AW131" s="33"/>
      <c r="AX131" s="33"/>
      <c r="AY131" s="43">
        <f t="shared" si="8"/>
        <v>0</v>
      </c>
      <c r="AZ131" s="43">
        <f t="shared" si="6"/>
        <v>0</v>
      </c>
      <c r="BA131" s="44" t="str">
        <f t="shared" si="9"/>
        <v>SIN AVANCE</v>
      </c>
      <c r="BB131" s="46">
        <f t="shared" si="10"/>
        <v>60</v>
      </c>
      <c r="BC131" s="45" t="str">
        <f t="shared" si="11"/>
        <v>CON TIEMPO</v>
      </c>
      <c r="BD131" s="75"/>
    </row>
    <row r="132" spans="1:56" ht="253.5" customHeight="1" thickBot="1" x14ac:dyDescent="0.3">
      <c r="A132" s="27">
        <v>128</v>
      </c>
      <c r="B132" s="26" t="s">
        <v>1543</v>
      </c>
      <c r="C132" s="26" t="s">
        <v>7</v>
      </c>
      <c r="D132" s="26" t="s">
        <v>7</v>
      </c>
      <c r="E132" s="26" t="s">
        <v>7</v>
      </c>
      <c r="F132" s="26" t="s">
        <v>1559</v>
      </c>
      <c r="G132" s="26" t="s">
        <v>1560</v>
      </c>
      <c r="H132" s="26" t="s">
        <v>494</v>
      </c>
      <c r="I132" s="26" t="s">
        <v>1561</v>
      </c>
      <c r="J132" s="26" t="s">
        <v>7</v>
      </c>
      <c r="K132" s="26" t="s">
        <v>7</v>
      </c>
      <c r="L132" s="26" t="s">
        <v>1542</v>
      </c>
      <c r="M132" s="28">
        <v>44928</v>
      </c>
      <c r="N132" s="28">
        <v>45290</v>
      </c>
      <c r="O132" s="28" t="s">
        <v>496</v>
      </c>
      <c r="P132" s="28" t="s">
        <v>497</v>
      </c>
      <c r="Q132" s="28" t="s">
        <v>306</v>
      </c>
      <c r="R132" s="28" t="s">
        <v>307</v>
      </c>
      <c r="S132" s="28" t="s">
        <v>498</v>
      </c>
      <c r="T132" s="26" t="s">
        <v>182</v>
      </c>
      <c r="U132" s="26" t="s">
        <v>182</v>
      </c>
      <c r="V132" s="26" t="s">
        <v>182</v>
      </c>
      <c r="W132" s="26" t="s">
        <v>182</v>
      </c>
      <c r="X132" s="26" t="s">
        <v>182</v>
      </c>
      <c r="Y132" s="26">
        <v>0.11</v>
      </c>
      <c r="Z132" s="29">
        <f t="shared" si="7"/>
        <v>0.11</v>
      </c>
      <c r="AA132" s="29">
        <v>0.25</v>
      </c>
      <c r="AB132" s="29">
        <v>0.25</v>
      </c>
      <c r="AC132" s="29">
        <v>0.25</v>
      </c>
      <c r="AD132" s="29">
        <v>0.25</v>
      </c>
      <c r="AE132" s="29"/>
      <c r="AF132" s="30"/>
      <c r="AG132" s="30"/>
      <c r="AH132" s="30"/>
      <c r="AI132" s="47"/>
      <c r="AJ132" s="48"/>
      <c r="AK132" s="48"/>
      <c r="AL132" s="48"/>
      <c r="AM132" s="48"/>
      <c r="AN132" s="31"/>
      <c r="AO132" s="67"/>
      <c r="AP132" s="67"/>
      <c r="AQ132" s="67"/>
      <c r="AR132" s="67"/>
      <c r="AS132" s="31"/>
      <c r="AT132" s="34"/>
      <c r="AU132" s="33"/>
      <c r="AV132" s="33"/>
      <c r="AW132" s="33"/>
      <c r="AX132" s="33"/>
      <c r="AY132" s="43">
        <f t="shared" si="8"/>
        <v>0</v>
      </c>
      <c r="AZ132" s="43">
        <f t="shared" si="6"/>
        <v>0</v>
      </c>
      <c r="BA132" s="44" t="str">
        <f t="shared" si="9"/>
        <v>SIN AVANCE</v>
      </c>
      <c r="BB132" s="46">
        <f t="shared" si="10"/>
        <v>60</v>
      </c>
      <c r="BC132" s="45" t="str">
        <f t="shared" si="11"/>
        <v>CON TIEMPO</v>
      </c>
      <c r="BD132" s="75"/>
    </row>
    <row r="133" spans="1:56" ht="253.5" customHeight="1" thickBot="1" x14ac:dyDescent="0.3">
      <c r="A133" s="27">
        <v>129</v>
      </c>
      <c r="B133" s="26" t="s">
        <v>1543</v>
      </c>
      <c r="C133" s="26" t="s">
        <v>7</v>
      </c>
      <c r="D133" s="26" t="s">
        <v>7</v>
      </c>
      <c r="E133" s="26" t="s">
        <v>7</v>
      </c>
      <c r="F133" s="26" t="s">
        <v>1562</v>
      </c>
      <c r="G133" s="26" t="s">
        <v>1563</v>
      </c>
      <c r="H133" s="26" t="s">
        <v>494</v>
      </c>
      <c r="I133" s="26" t="s">
        <v>1564</v>
      </c>
      <c r="J133" s="26" t="s">
        <v>7</v>
      </c>
      <c r="K133" s="26" t="s">
        <v>7</v>
      </c>
      <c r="L133" s="26" t="s">
        <v>1542</v>
      </c>
      <c r="M133" s="28">
        <v>44928</v>
      </c>
      <c r="N133" s="28">
        <v>45290</v>
      </c>
      <c r="O133" s="28" t="s">
        <v>496</v>
      </c>
      <c r="P133" s="28" t="s">
        <v>497</v>
      </c>
      <c r="Q133" s="28" t="s">
        <v>306</v>
      </c>
      <c r="R133" s="28" t="s">
        <v>307</v>
      </c>
      <c r="S133" s="28" t="s">
        <v>498</v>
      </c>
      <c r="T133" s="26" t="s">
        <v>182</v>
      </c>
      <c r="U133" s="26" t="s">
        <v>182</v>
      </c>
      <c r="V133" s="26" t="s">
        <v>182</v>
      </c>
      <c r="W133" s="26" t="s">
        <v>182</v>
      </c>
      <c r="X133" s="26" t="s">
        <v>182</v>
      </c>
      <c r="Y133" s="26">
        <v>0.11</v>
      </c>
      <c r="Z133" s="29">
        <f t="shared" si="7"/>
        <v>0.11</v>
      </c>
      <c r="AA133" s="29">
        <v>0.25</v>
      </c>
      <c r="AB133" s="29">
        <v>0.25</v>
      </c>
      <c r="AC133" s="29">
        <v>0.25</v>
      </c>
      <c r="AD133" s="29">
        <v>0.25</v>
      </c>
      <c r="AE133" s="29"/>
      <c r="AF133" s="30"/>
      <c r="AG133" s="30"/>
      <c r="AH133" s="30"/>
      <c r="AI133" s="47"/>
      <c r="AJ133" s="48"/>
      <c r="AK133" s="48"/>
      <c r="AL133" s="48"/>
      <c r="AM133" s="48"/>
      <c r="AN133" s="31"/>
      <c r="AO133" s="67"/>
      <c r="AP133" s="67"/>
      <c r="AQ133" s="67"/>
      <c r="AR133" s="67"/>
      <c r="AS133" s="31"/>
      <c r="AT133" s="34"/>
      <c r="AU133" s="33"/>
      <c r="AV133" s="33"/>
      <c r="AW133" s="33"/>
      <c r="AX133" s="33"/>
      <c r="AY133" s="43">
        <f t="shared" si="8"/>
        <v>0</v>
      </c>
      <c r="AZ133" s="43">
        <f t="shared" ref="AZ133:AZ141" si="12">AI133+AN133+AS133+AX133</f>
        <v>0</v>
      </c>
      <c r="BA133" s="44" t="str">
        <f t="shared" si="9"/>
        <v>SIN AVANCE</v>
      </c>
      <c r="BB133" s="46">
        <f t="shared" si="10"/>
        <v>60</v>
      </c>
      <c r="BC133" s="45" t="str">
        <f t="shared" si="11"/>
        <v>CON TIEMPO</v>
      </c>
      <c r="BD133" s="75"/>
    </row>
    <row r="134" spans="1:56" ht="253.5" customHeight="1" thickBot="1" x14ac:dyDescent="0.3">
      <c r="A134" s="27">
        <v>130</v>
      </c>
      <c r="B134" s="26" t="s">
        <v>1543</v>
      </c>
      <c r="C134" s="26" t="s">
        <v>7</v>
      </c>
      <c r="D134" s="26" t="s">
        <v>7</v>
      </c>
      <c r="E134" s="26" t="s">
        <v>7</v>
      </c>
      <c r="F134" s="26" t="s">
        <v>1565</v>
      </c>
      <c r="G134" s="26" t="s">
        <v>1566</v>
      </c>
      <c r="H134" s="26" t="s">
        <v>494</v>
      </c>
      <c r="I134" s="26" t="s">
        <v>1567</v>
      </c>
      <c r="J134" s="26" t="s">
        <v>7</v>
      </c>
      <c r="K134" s="26" t="s">
        <v>7</v>
      </c>
      <c r="L134" s="26" t="s">
        <v>1542</v>
      </c>
      <c r="M134" s="28">
        <v>44928</v>
      </c>
      <c r="N134" s="28">
        <v>45290</v>
      </c>
      <c r="O134" s="28" t="s">
        <v>496</v>
      </c>
      <c r="P134" s="28" t="s">
        <v>497</v>
      </c>
      <c r="Q134" s="28" t="s">
        <v>306</v>
      </c>
      <c r="R134" s="28" t="s">
        <v>307</v>
      </c>
      <c r="S134" s="28" t="s">
        <v>498</v>
      </c>
      <c r="T134" s="26" t="s">
        <v>182</v>
      </c>
      <c r="U134" s="26" t="s">
        <v>182</v>
      </c>
      <c r="V134" s="26" t="s">
        <v>182</v>
      </c>
      <c r="W134" s="26" t="s">
        <v>182</v>
      </c>
      <c r="X134" s="26" t="s">
        <v>182</v>
      </c>
      <c r="Y134" s="26">
        <v>0.11</v>
      </c>
      <c r="Z134" s="29">
        <f t="shared" ref="Z134:Z141" si="13">(AA134+AB134+AC134+AD134)*Y134</f>
        <v>0.11</v>
      </c>
      <c r="AA134" s="29">
        <v>0.25</v>
      </c>
      <c r="AB134" s="29">
        <v>0.25</v>
      </c>
      <c r="AC134" s="29">
        <v>0.25</v>
      </c>
      <c r="AD134" s="29">
        <v>0.25</v>
      </c>
      <c r="AE134" s="29"/>
      <c r="AF134" s="30"/>
      <c r="AG134" s="30"/>
      <c r="AH134" s="30"/>
      <c r="AI134" s="47"/>
      <c r="AJ134" s="48"/>
      <c r="AK134" s="48"/>
      <c r="AL134" s="48"/>
      <c r="AM134" s="48"/>
      <c r="AN134" s="31"/>
      <c r="AO134" s="67"/>
      <c r="AP134" s="67"/>
      <c r="AQ134" s="67"/>
      <c r="AR134" s="67"/>
      <c r="AS134" s="31"/>
      <c r="AT134" s="34"/>
      <c r="AU134" s="33"/>
      <c r="AV134" s="33"/>
      <c r="AW134" s="33"/>
      <c r="AX134" s="33"/>
      <c r="AY134" s="43">
        <f t="shared" si="8"/>
        <v>0</v>
      </c>
      <c r="AZ134" s="43">
        <f t="shared" si="12"/>
        <v>0</v>
      </c>
      <c r="BA134" s="44" t="str">
        <f t="shared" si="9"/>
        <v>SIN AVANCE</v>
      </c>
      <c r="BB134" s="46">
        <f t="shared" si="10"/>
        <v>60</v>
      </c>
      <c r="BC134" s="45" t="str">
        <f t="shared" si="11"/>
        <v>CON TIEMPO</v>
      </c>
      <c r="BD134" s="75"/>
    </row>
    <row r="135" spans="1:56" ht="253.5" customHeight="1" thickBot="1" x14ac:dyDescent="0.3">
      <c r="A135" s="27">
        <v>131</v>
      </c>
      <c r="B135" s="26" t="s">
        <v>1543</v>
      </c>
      <c r="C135" s="26" t="s">
        <v>7</v>
      </c>
      <c r="D135" s="26" t="s">
        <v>7</v>
      </c>
      <c r="E135" s="26"/>
      <c r="F135" s="26" t="s">
        <v>1568</v>
      </c>
      <c r="G135" s="26" t="s">
        <v>1569</v>
      </c>
      <c r="H135" s="26" t="s">
        <v>494</v>
      </c>
      <c r="I135" s="26" t="s">
        <v>1570</v>
      </c>
      <c r="J135" s="26" t="s">
        <v>7</v>
      </c>
      <c r="K135" s="26" t="s">
        <v>7</v>
      </c>
      <c r="L135" s="26" t="s">
        <v>1542</v>
      </c>
      <c r="M135" s="28">
        <v>44928</v>
      </c>
      <c r="N135" s="28">
        <v>45290</v>
      </c>
      <c r="O135" s="28" t="s">
        <v>496</v>
      </c>
      <c r="P135" s="28" t="s">
        <v>497</v>
      </c>
      <c r="Q135" s="28" t="s">
        <v>306</v>
      </c>
      <c r="R135" s="28" t="s">
        <v>307</v>
      </c>
      <c r="S135" s="28" t="s">
        <v>498</v>
      </c>
      <c r="T135" s="26" t="s">
        <v>182</v>
      </c>
      <c r="U135" s="26" t="s">
        <v>182</v>
      </c>
      <c r="V135" s="26" t="s">
        <v>182</v>
      </c>
      <c r="W135" s="26" t="s">
        <v>182</v>
      </c>
      <c r="X135" s="26" t="s">
        <v>182</v>
      </c>
      <c r="Y135" s="26">
        <v>0.11</v>
      </c>
      <c r="Z135" s="29">
        <f t="shared" si="13"/>
        <v>0.11</v>
      </c>
      <c r="AA135" s="29">
        <v>0.25</v>
      </c>
      <c r="AB135" s="29">
        <v>0.25</v>
      </c>
      <c r="AC135" s="29">
        <v>0.25</v>
      </c>
      <c r="AD135" s="29">
        <v>0.25</v>
      </c>
      <c r="AE135" s="29"/>
      <c r="AF135" s="30"/>
      <c r="AG135" s="30"/>
      <c r="AH135" s="30"/>
      <c r="AI135" s="47"/>
      <c r="AJ135" s="48"/>
      <c r="AK135" s="48"/>
      <c r="AL135" s="48"/>
      <c r="AM135" s="48"/>
      <c r="AN135" s="31"/>
      <c r="AO135" s="67"/>
      <c r="AP135" s="67"/>
      <c r="AQ135" s="67"/>
      <c r="AR135" s="67"/>
      <c r="AS135" s="31"/>
      <c r="AT135" s="34"/>
      <c r="AU135" s="33"/>
      <c r="AV135" s="33"/>
      <c r="AW135" s="33"/>
      <c r="AX135" s="33"/>
      <c r="AY135" s="43">
        <f t="shared" ref="AY135:AY141" si="14">(AI135+AN135+AS135+AX135)*Y135</f>
        <v>0</v>
      </c>
      <c r="AZ135" s="43">
        <f t="shared" si="12"/>
        <v>0</v>
      </c>
      <c r="BA135" s="44" t="str">
        <f t="shared" si="9"/>
        <v>SIN AVANCE</v>
      </c>
      <c r="BB135" s="46">
        <f t="shared" si="10"/>
        <v>60</v>
      </c>
      <c r="BC135" s="45" t="str">
        <f t="shared" si="11"/>
        <v>CON TIEMPO</v>
      </c>
      <c r="BD135" s="75"/>
    </row>
    <row r="136" spans="1:56" ht="253.5" customHeight="1" thickBot="1" x14ac:dyDescent="0.3">
      <c r="A136" s="27">
        <v>132</v>
      </c>
      <c r="B136" s="26" t="s">
        <v>1571</v>
      </c>
      <c r="C136" s="26" t="s">
        <v>7</v>
      </c>
      <c r="D136" s="26" t="s">
        <v>7</v>
      </c>
      <c r="E136" s="26" t="s">
        <v>7</v>
      </c>
      <c r="F136" s="26" t="s">
        <v>1572</v>
      </c>
      <c r="G136" s="26" t="s">
        <v>1573</v>
      </c>
      <c r="H136" s="26" t="s">
        <v>1574</v>
      </c>
      <c r="I136" s="26" t="s">
        <v>1575</v>
      </c>
      <c r="J136" s="26" t="s">
        <v>7</v>
      </c>
      <c r="K136" s="26" t="s">
        <v>7</v>
      </c>
      <c r="L136" s="26" t="s">
        <v>7</v>
      </c>
      <c r="M136" s="28">
        <v>44956</v>
      </c>
      <c r="N136" s="28">
        <v>45291</v>
      </c>
      <c r="O136" s="28" t="s">
        <v>644</v>
      </c>
      <c r="P136" s="28" t="s">
        <v>645</v>
      </c>
      <c r="Q136" s="28" t="s">
        <v>646</v>
      </c>
      <c r="R136" s="28" t="s">
        <v>647</v>
      </c>
      <c r="S136" s="28" t="s">
        <v>7</v>
      </c>
      <c r="T136" s="26" t="s">
        <v>182</v>
      </c>
      <c r="U136" s="26" t="s">
        <v>182</v>
      </c>
      <c r="V136" s="26" t="s">
        <v>182</v>
      </c>
      <c r="W136" s="26" t="s">
        <v>182</v>
      </c>
      <c r="X136" s="26" t="s">
        <v>182</v>
      </c>
      <c r="Y136" s="26">
        <v>0.33</v>
      </c>
      <c r="Z136" s="29">
        <f t="shared" si="13"/>
        <v>0.33</v>
      </c>
      <c r="AA136" s="29">
        <v>0</v>
      </c>
      <c r="AB136" s="29">
        <v>0.5</v>
      </c>
      <c r="AC136" s="29">
        <v>0</v>
      </c>
      <c r="AD136" s="29">
        <v>0.5</v>
      </c>
      <c r="AE136" s="29"/>
      <c r="AF136" s="30"/>
      <c r="AG136" s="30"/>
      <c r="AH136" s="30"/>
      <c r="AI136" s="47"/>
      <c r="AJ136" s="48"/>
      <c r="AK136" s="48"/>
      <c r="AL136" s="48"/>
      <c r="AM136" s="48"/>
      <c r="AN136" s="31"/>
      <c r="AO136" s="67"/>
      <c r="AP136" s="67"/>
      <c r="AQ136" s="67"/>
      <c r="AR136" s="67"/>
      <c r="AS136" s="31"/>
      <c r="AT136" s="34"/>
      <c r="AU136" s="33"/>
      <c r="AV136" s="33"/>
      <c r="AW136" s="33"/>
      <c r="AX136" s="33"/>
      <c r="AY136" s="43">
        <f t="shared" si="14"/>
        <v>0</v>
      </c>
      <c r="AZ136" s="43">
        <f t="shared" si="12"/>
        <v>0</v>
      </c>
      <c r="BA136" s="44" t="str">
        <f t="shared" si="9"/>
        <v>SIN AVANCE</v>
      </c>
      <c r="BB136" s="46">
        <f t="shared" si="10"/>
        <v>61</v>
      </c>
      <c r="BC136" s="45" t="str">
        <f t="shared" si="11"/>
        <v>CON TIEMPO</v>
      </c>
      <c r="BD136" s="75">
        <f>SUM(AY136:AY138)</f>
        <v>0</v>
      </c>
    </row>
    <row r="137" spans="1:56" ht="253.5" customHeight="1" thickBot="1" x14ac:dyDescent="0.3">
      <c r="A137" s="27">
        <v>133</v>
      </c>
      <c r="B137" s="26" t="s">
        <v>1571</v>
      </c>
      <c r="C137" s="26" t="s">
        <v>7</v>
      </c>
      <c r="D137" s="26" t="s">
        <v>7</v>
      </c>
      <c r="E137" s="26" t="s">
        <v>7</v>
      </c>
      <c r="F137" s="26" t="s">
        <v>1576</v>
      </c>
      <c r="G137" s="26" t="s">
        <v>1577</v>
      </c>
      <c r="H137" s="26" t="s">
        <v>1578</v>
      </c>
      <c r="I137" s="26" t="s">
        <v>1579</v>
      </c>
      <c r="J137" s="26" t="s">
        <v>7</v>
      </c>
      <c r="K137" s="26" t="s">
        <v>7</v>
      </c>
      <c r="L137" s="26" t="s">
        <v>7</v>
      </c>
      <c r="M137" s="28">
        <v>44956</v>
      </c>
      <c r="N137" s="28">
        <v>45291</v>
      </c>
      <c r="O137" s="28" t="s">
        <v>644</v>
      </c>
      <c r="P137" s="28" t="s">
        <v>645</v>
      </c>
      <c r="Q137" s="28" t="s">
        <v>646</v>
      </c>
      <c r="R137" s="28" t="s">
        <v>647</v>
      </c>
      <c r="S137" s="28" t="s">
        <v>7</v>
      </c>
      <c r="T137" s="26" t="s">
        <v>182</v>
      </c>
      <c r="U137" s="26" t="s">
        <v>182</v>
      </c>
      <c r="V137" s="26" t="s">
        <v>182</v>
      </c>
      <c r="W137" s="26" t="s">
        <v>182</v>
      </c>
      <c r="X137" s="26" t="s">
        <v>182</v>
      </c>
      <c r="Y137" s="26">
        <v>0.33</v>
      </c>
      <c r="Z137" s="29">
        <f t="shared" si="13"/>
        <v>0.33</v>
      </c>
      <c r="AA137" s="29">
        <v>0.25</v>
      </c>
      <c r="AB137" s="29">
        <v>0.25</v>
      </c>
      <c r="AC137" s="29">
        <v>0.25</v>
      </c>
      <c r="AD137" s="29">
        <v>0.25</v>
      </c>
      <c r="AE137" s="29"/>
      <c r="AF137" s="30"/>
      <c r="AG137" s="30"/>
      <c r="AH137" s="30"/>
      <c r="AI137" s="47"/>
      <c r="AJ137" s="48"/>
      <c r="AK137" s="48"/>
      <c r="AL137" s="48"/>
      <c r="AM137" s="48"/>
      <c r="AN137" s="31"/>
      <c r="AO137" s="67"/>
      <c r="AP137" s="67"/>
      <c r="AQ137" s="67"/>
      <c r="AR137" s="67"/>
      <c r="AS137" s="31"/>
      <c r="AT137" s="34"/>
      <c r="AU137" s="33"/>
      <c r="AV137" s="33"/>
      <c r="AW137" s="33"/>
      <c r="AX137" s="33"/>
      <c r="AY137" s="43">
        <f t="shared" si="14"/>
        <v>0</v>
      </c>
      <c r="AZ137" s="43">
        <f t="shared" si="12"/>
        <v>0</v>
      </c>
      <c r="BA137" s="44" t="str">
        <f t="shared" si="9"/>
        <v>SIN AVANCE</v>
      </c>
      <c r="BB137" s="46">
        <f t="shared" si="10"/>
        <v>61</v>
      </c>
      <c r="BC137" s="45" t="str">
        <f t="shared" si="11"/>
        <v>CON TIEMPO</v>
      </c>
      <c r="BD137" s="75"/>
    </row>
    <row r="138" spans="1:56" ht="253.5" customHeight="1" thickBot="1" x14ac:dyDescent="0.3">
      <c r="A138" s="27">
        <v>134</v>
      </c>
      <c r="B138" s="26" t="s">
        <v>1571</v>
      </c>
      <c r="C138" s="26" t="s">
        <v>7</v>
      </c>
      <c r="D138" s="26" t="s">
        <v>7</v>
      </c>
      <c r="E138" s="26" t="s">
        <v>7</v>
      </c>
      <c r="F138" s="26" t="s">
        <v>1580</v>
      </c>
      <c r="G138" s="26" t="s">
        <v>1581</v>
      </c>
      <c r="H138" s="26" t="s">
        <v>1582</v>
      </c>
      <c r="I138" s="26" t="s">
        <v>1583</v>
      </c>
      <c r="J138" s="26" t="s">
        <v>7</v>
      </c>
      <c r="K138" s="26" t="s">
        <v>7</v>
      </c>
      <c r="L138" s="26" t="s">
        <v>7</v>
      </c>
      <c r="M138" s="28">
        <v>44956</v>
      </c>
      <c r="N138" s="28">
        <v>45291</v>
      </c>
      <c r="O138" s="28" t="s">
        <v>644</v>
      </c>
      <c r="P138" s="28" t="s">
        <v>645</v>
      </c>
      <c r="Q138" s="28" t="s">
        <v>646</v>
      </c>
      <c r="R138" s="28" t="s">
        <v>647</v>
      </c>
      <c r="S138" s="28" t="s">
        <v>7</v>
      </c>
      <c r="T138" s="26" t="s">
        <v>182</v>
      </c>
      <c r="U138" s="26" t="s">
        <v>182</v>
      </c>
      <c r="V138" s="26" t="s">
        <v>182</v>
      </c>
      <c r="W138" s="26" t="s">
        <v>182</v>
      </c>
      <c r="X138" s="26" t="s">
        <v>182</v>
      </c>
      <c r="Y138" s="26">
        <v>0.34</v>
      </c>
      <c r="Z138" s="29">
        <f t="shared" si="13"/>
        <v>0.34</v>
      </c>
      <c r="AA138" s="29">
        <v>0</v>
      </c>
      <c r="AB138" s="29">
        <v>0.5</v>
      </c>
      <c r="AC138" s="29">
        <v>0</v>
      </c>
      <c r="AD138" s="29">
        <v>0.5</v>
      </c>
      <c r="AE138" s="29"/>
      <c r="AF138" s="30"/>
      <c r="AG138" s="30"/>
      <c r="AH138" s="30"/>
      <c r="AI138" s="47"/>
      <c r="AJ138" s="48"/>
      <c r="AK138" s="48"/>
      <c r="AL138" s="48"/>
      <c r="AM138" s="48"/>
      <c r="AN138" s="31"/>
      <c r="AO138" s="67"/>
      <c r="AP138" s="67"/>
      <c r="AQ138" s="67"/>
      <c r="AR138" s="67"/>
      <c r="AS138" s="31"/>
      <c r="AT138" s="34"/>
      <c r="AU138" s="33"/>
      <c r="AV138" s="33"/>
      <c r="AW138" s="33"/>
      <c r="AX138" s="33"/>
      <c r="AY138" s="43">
        <f t="shared" si="14"/>
        <v>0</v>
      </c>
      <c r="AZ138" s="43">
        <f t="shared" si="12"/>
        <v>0</v>
      </c>
      <c r="BA138" s="44" t="str">
        <f t="shared" si="9"/>
        <v>SIN AVANCE</v>
      </c>
      <c r="BB138" s="46">
        <f t="shared" si="10"/>
        <v>61</v>
      </c>
      <c r="BC138" s="45" t="str">
        <f t="shared" si="11"/>
        <v>CON TIEMPO</v>
      </c>
      <c r="BD138" s="75"/>
    </row>
    <row r="139" spans="1:56" ht="253.5" customHeight="1" thickBot="1" x14ac:dyDescent="0.3">
      <c r="A139" s="27">
        <v>135</v>
      </c>
      <c r="B139" s="26" t="s">
        <v>1584</v>
      </c>
      <c r="C139" s="26" t="s">
        <v>7</v>
      </c>
      <c r="D139" s="26" t="s">
        <v>7</v>
      </c>
      <c r="E139" s="26" t="s">
        <v>7</v>
      </c>
      <c r="F139" s="26" t="s">
        <v>1585</v>
      </c>
      <c r="G139" s="26" t="s">
        <v>1586</v>
      </c>
      <c r="H139" s="26">
        <v>1</v>
      </c>
      <c r="I139" s="26" t="s">
        <v>1587</v>
      </c>
      <c r="J139" s="26" t="s">
        <v>7</v>
      </c>
      <c r="K139" s="26" t="s">
        <v>7</v>
      </c>
      <c r="L139" s="26" t="s">
        <v>7</v>
      </c>
      <c r="M139" s="28">
        <v>44928</v>
      </c>
      <c r="N139" s="28">
        <v>45290</v>
      </c>
      <c r="O139" s="28" t="s">
        <v>28</v>
      </c>
      <c r="P139" s="28" t="s">
        <v>679</v>
      </c>
      <c r="Q139" s="28" t="s">
        <v>680</v>
      </c>
      <c r="R139" s="28" t="s">
        <v>681</v>
      </c>
      <c r="S139" s="28" t="s">
        <v>7</v>
      </c>
      <c r="T139" s="26" t="s">
        <v>182</v>
      </c>
      <c r="U139" s="26" t="s">
        <v>182</v>
      </c>
      <c r="V139" s="26" t="s">
        <v>182</v>
      </c>
      <c r="W139" s="26" t="s">
        <v>182</v>
      </c>
      <c r="X139" s="26" t="s">
        <v>182</v>
      </c>
      <c r="Y139" s="26">
        <v>0.33</v>
      </c>
      <c r="Z139" s="29">
        <f t="shared" si="13"/>
        <v>0.33</v>
      </c>
      <c r="AA139" s="29">
        <v>0.25</v>
      </c>
      <c r="AB139" s="29">
        <v>0.25</v>
      </c>
      <c r="AC139" s="29">
        <v>0.25</v>
      </c>
      <c r="AD139" s="29">
        <v>0.25</v>
      </c>
      <c r="AE139" s="29"/>
      <c r="AF139" s="30"/>
      <c r="AG139" s="30"/>
      <c r="AH139" s="30"/>
      <c r="AI139" s="47"/>
      <c r="AJ139" s="48"/>
      <c r="AK139" s="48"/>
      <c r="AL139" s="48"/>
      <c r="AM139" s="48"/>
      <c r="AN139" s="31"/>
      <c r="AO139" s="67"/>
      <c r="AP139" s="67"/>
      <c r="AQ139" s="67"/>
      <c r="AR139" s="67"/>
      <c r="AS139" s="31"/>
      <c r="AT139" s="34"/>
      <c r="AU139" s="33"/>
      <c r="AV139" s="33"/>
      <c r="AW139" s="33"/>
      <c r="AX139" s="33"/>
      <c r="AY139" s="43">
        <f t="shared" si="14"/>
        <v>0</v>
      </c>
      <c r="AZ139" s="43">
        <f t="shared" si="12"/>
        <v>0</v>
      </c>
      <c r="BA139" s="44" t="str">
        <f t="shared" si="9"/>
        <v>SIN AVANCE</v>
      </c>
      <c r="BB139" s="46">
        <f t="shared" si="10"/>
        <v>60</v>
      </c>
      <c r="BC139" s="45" t="str">
        <f t="shared" si="11"/>
        <v>CON TIEMPO</v>
      </c>
      <c r="BD139" s="75">
        <f>SUM(AY139:AY141)</f>
        <v>0</v>
      </c>
    </row>
    <row r="140" spans="1:56" ht="253.5" customHeight="1" thickBot="1" x14ac:dyDescent="0.3">
      <c r="A140" s="27">
        <v>136</v>
      </c>
      <c r="B140" s="26" t="s">
        <v>1584</v>
      </c>
      <c r="C140" s="26" t="s">
        <v>7</v>
      </c>
      <c r="D140" s="26" t="s">
        <v>7</v>
      </c>
      <c r="E140" s="26" t="s">
        <v>7</v>
      </c>
      <c r="F140" s="26" t="s">
        <v>1588</v>
      </c>
      <c r="G140" s="26" t="s">
        <v>1589</v>
      </c>
      <c r="H140" s="26">
        <v>1</v>
      </c>
      <c r="I140" s="26" t="s">
        <v>1590</v>
      </c>
      <c r="J140" s="26" t="s">
        <v>7</v>
      </c>
      <c r="K140" s="26" t="s">
        <v>7</v>
      </c>
      <c r="L140" s="26" t="s">
        <v>7</v>
      </c>
      <c r="M140" s="28">
        <v>44928</v>
      </c>
      <c r="N140" s="28">
        <v>45290</v>
      </c>
      <c r="O140" s="28" t="s">
        <v>28</v>
      </c>
      <c r="P140" s="28" t="s">
        <v>679</v>
      </c>
      <c r="Q140" s="28" t="s">
        <v>680</v>
      </c>
      <c r="R140" s="28" t="s">
        <v>681</v>
      </c>
      <c r="S140" s="28" t="s">
        <v>7</v>
      </c>
      <c r="T140" s="26" t="s">
        <v>182</v>
      </c>
      <c r="U140" s="26" t="s">
        <v>182</v>
      </c>
      <c r="V140" s="26" t="s">
        <v>182</v>
      </c>
      <c r="W140" s="26" t="s">
        <v>182</v>
      </c>
      <c r="X140" s="26" t="s">
        <v>182</v>
      </c>
      <c r="Y140" s="26">
        <v>0.33</v>
      </c>
      <c r="Z140" s="29">
        <f t="shared" si="13"/>
        <v>0.33</v>
      </c>
      <c r="AA140" s="29">
        <v>0.25</v>
      </c>
      <c r="AB140" s="29">
        <v>0.25</v>
      </c>
      <c r="AC140" s="29">
        <v>0.25</v>
      </c>
      <c r="AD140" s="29">
        <v>0.25</v>
      </c>
      <c r="AE140" s="29"/>
      <c r="AF140" s="30"/>
      <c r="AG140" s="30"/>
      <c r="AH140" s="30"/>
      <c r="AI140" s="47"/>
      <c r="AJ140" s="48"/>
      <c r="AK140" s="48"/>
      <c r="AL140" s="48"/>
      <c r="AM140" s="48"/>
      <c r="AN140" s="31"/>
      <c r="AO140" s="67"/>
      <c r="AP140" s="67"/>
      <c r="AQ140" s="67"/>
      <c r="AR140" s="67"/>
      <c r="AS140" s="31"/>
      <c r="AT140" s="34"/>
      <c r="AU140" s="33"/>
      <c r="AV140" s="33"/>
      <c r="AW140" s="33"/>
      <c r="AX140" s="33"/>
      <c r="AY140" s="43">
        <f t="shared" si="14"/>
        <v>0</v>
      </c>
      <c r="AZ140" s="43">
        <f t="shared" si="12"/>
        <v>0</v>
      </c>
      <c r="BA140" s="44" t="str">
        <f t="shared" ref="BA140:BA141" si="15">IF(AZ140&lt;=0%,"SIN AVANCE",IF(AZ140&lt;33%,"AVANCE MINIMO",IF(AZ140&lt;66%,"AVANCE PARCIAL",IF(AZ140&lt;=99.9%,"AVANCE SIGNIFICATIVO",IF(AZ140=100%,"CUMPLIMIENTO TOTAL","ERROR")))))</f>
        <v>SIN AVANCE</v>
      </c>
      <c r="BB140" s="46">
        <f t="shared" ref="BB140:BB141" si="16">(IF(BA140="CUMPLIMIENTO TOTAL","NO APLICA ACTIVIDAD FINALIZADA",N140-$C$8))</f>
        <v>60</v>
      </c>
      <c r="BC140" s="45" t="str">
        <f t="shared" ref="BC140:BC141" si="17">(IF(BA140="CUMPLIMIENTO TOTAL","NO APLICA ACTIVIDAD FINALIZADA",IF(BB140&lt;=0,"VENCIDO",IF(BB140&lt;=10,"POR VENCER","CON TIEMPO"))))</f>
        <v>CON TIEMPO</v>
      </c>
      <c r="BD140" s="75"/>
    </row>
    <row r="141" spans="1:56" ht="253.5" customHeight="1" thickBot="1" x14ac:dyDescent="0.3">
      <c r="A141" s="27">
        <v>137</v>
      </c>
      <c r="B141" s="26" t="s">
        <v>1584</v>
      </c>
      <c r="C141" s="26" t="s">
        <v>7</v>
      </c>
      <c r="D141" s="26" t="s">
        <v>7</v>
      </c>
      <c r="E141" s="26" t="s">
        <v>7</v>
      </c>
      <c r="F141" s="26" t="s">
        <v>1591</v>
      </c>
      <c r="G141" s="26" t="s">
        <v>1592</v>
      </c>
      <c r="H141" s="26">
        <v>1</v>
      </c>
      <c r="I141" s="26" t="s">
        <v>1593</v>
      </c>
      <c r="J141" s="26" t="s">
        <v>7</v>
      </c>
      <c r="K141" s="26" t="s">
        <v>7</v>
      </c>
      <c r="L141" s="26" t="s">
        <v>7</v>
      </c>
      <c r="M141" s="28">
        <v>44928</v>
      </c>
      <c r="N141" s="28">
        <v>45290</v>
      </c>
      <c r="O141" s="28" t="s">
        <v>28</v>
      </c>
      <c r="P141" s="28" t="s">
        <v>679</v>
      </c>
      <c r="Q141" s="28" t="s">
        <v>680</v>
      </c>
      <c r="R141" s="28" t="s">
        <v>681</v>
      </c>
      <c r="S141" s="28" t="s">
        <v>7</v>
      </c>
      <c r="T141" s="26" t="s">
        <v>182</v>
      </c>
      <c r="U141" s="26" t="s">
        <v>182</v>
      </c>
      <c r="V141" s="26" t="s">
        <v>182</v>
      </c>
      <c r="W141" s="26" t="s">
        <v>182</v>
      </c>
      <c r="X141" s="26" t="s">
        <v>182</v>
      </c>
      <c r="Y141" s="26">
        <v>0.34</v>
      </c>
      <c r="Z141" s="29">
        <f t="shared" si="13"/>
        <v>0.34</v>
      </c>
      <c r="AA141" s="29">
        <v>0.25</v>
      </c>
      <c r="AB141" s="29">
        <v>0.25</v>
      </c>
      <c r="AC141" s="29">
        <v>0.25</v>
      </c>
      <c r="AD141" s="29">
        <v>0.25</v>
      </c>
      <c r="AE141" s="29"/>
      <c r="AF141" s="30"/>
      <c r="AG141" s="30"/>
      <c r="AH141" s="30"/>
      <c r="AI141" s="47"/>
      <c r="AJ141" s="48"/>
      <c r="AK141" s="48"/>
      <c r="AL141" s="48"/>
      <c r="AM141" s="48"/>
      <c r="AN141" s="31"/>
      <c r="AO141" s="67"/>
      <c r="AP141" s="67"/>
      <c r="AQ141" s="67"/>
      <c r="AR141" s="67"/>
      <c r="AS141" s="31"/>
      <c r="AT141" s="34"/>
      <c r="AU141" s="33"/>
      <c r="AV141" s="33"/>
      <c r="AW141" s="33"/>
      <c r="AX141" s="33"/>
      <c r="AY141" s="43">
        <f t="shared" si="14"/>
        <v>0</v>
      </c>
      <c r="AZ141" s="43">
        <f t="shared" si="12"/>
        <v>0</v>
      </c>
      <c r="BA141" s="44" t="str">
        <f t="shared" si="15"/>
        <v>SIN AVANCE</v>
      </c>
      <c r="BB141" s="46">
        <f t="shared" si="16"/>
        <v>60</v>
      </c>
      <c r="BC141" s="45" t="str">
        <f t="shared" si="17"/>
        <v>CON TIEMPO</v>
      </c>
      <c r="BD141" s="75"/>
    </row>
  </sheetData>
  <sheetProtection formatColumns="0" formatRows="0" autoFilter="0" pivotTables="0"/>
  <autoFilter ref="A14:BD141" xr:uid="{B18F8B8B-D0F2-4381-8ABB-D70CEA536F8E}"/>
  <mergeCells count="48">
    <mergeCell ref="A12:A14"/>
    <mergeCell ref="BD139:BD141"/>
    <mergeCell ref="BC4:BD4"/>
    <mergeCell ref="BC3:BD3"/>
    <mergeCell ref="BC2:BD2"/>
    <mergeCell ref="A10:AD11"/>
    <mergeCell ref="A1:C4"/>
    <mergeCell ref="BD81:BD82"/>
    <mergeCell ref="BD85:BD92"/>
    <mergeCell ref="BD93:BD95"/>
    <mergeCell ref="BD96:BD104"/>
    <mergeCell ref="BD45:BD50"/>
    <mergeCell ref="BD51:BD52"/>
    <mergeCell ref="BD53:BD63"/>
    <mergeCell ref="BD64:BD65"/>
    <mergeCell ref="BD66:BD70"/>
    <mergeCell ref="BC1:BD1"/>
    <mergeCell ref="BD118:BD122"/>
    <mergeCell ref="BD123:BD125"/>
    <mergeCell ref="BD127:BD135"/>
    <mergeCell ref="BD136:BD138"/>
    <mergeCell ref="BD71:BD73"/>
    <mergeCell ref="BD15:BD20"/>
    <mergeCell ref="BD21:BD22"/>
    <mergeCell ref="BD23:BD34"/>
    <mergeCell ref="BD35:BD37"/>
    <mergeCell ref="BD38:BD39"/>
    <mergeCell ref="BD40:BD44"/>
    <mergeCell ref="BD106:BD108"/>
    <mergeCell ref="BD109:BD117"/>
    <mergeCell ref="BD74:BD77"/>
    <mergeCell ref="BD78:BD79"/>
    <mergeCell ref="Y13:Z13"/>
    <mergeCell ref="D1:BA2"/>
    <mergeCell ref="D3:BA4"/>
    <mergeCell ref="BC11:BC14"/>
    <mergeCell ref="BD11:BD14"/>
    <mergeCell ref="AE10:BD10"/>
    <mergeCell ref="AE11:AI11"/>
    <mergeCell ref="AJ11:AN11"/>
    <mergeCell ref="AO11:AS11"/>
    <mergeCell ref="AT11:AX11"/>
    <mergeCell ref="AY11:AY14"/>
    <mergeCell ref="AZ11:AZ14"/>
    <mergeCell ref="BA11:BA14"/>
    <mergeCell ref="BB11:BB14"/>
    <mergeCell ref="T12:X13"/>
    <mergeCell ref="Y12:AD12"/>
  </mergeCells>
  <conditionalFormatting sqref="BA15:BA141">
    <cfRule type="containsText" dxfId="9" priority="8" operator="containsText" text="CUMPLIMIENTO TOTAL">
      <formula>NOT(ISERROR(SEARCH("CUMPLIMIENTO TOTAL",BA15)))</formula>
    </cfRule>
    <cfRule type="containsText" dxfId="8" priority="9" operator="containsText" text="AVANCE SIGNIFICATIVO">
      <formula>NOT(ISERROR(SEARCH("AVANCE SIGNIFICATIVO",BA15)))</formula>
    </cfRule>
    <cfRule type="containsText" dxfId="7" priority="10" operator="containsText" text="AVANCE PARCIAL">
      <formula>NOT(ISERROR(SEARCH("AVANCE PARCIAL",BA15)))</formula>
    </cfRule>
    <cfRule type="containsText" dxfId="6" priority="11" operator="containsText" text="AVANCE MINIMO">
      <formula>NOT(ISERROR(SEARCH("AVANCE MINIMO",BA15)))</formula>
    </cfRule>
    <cfRule type="containsText" dxfId="5" priority="12" operator="containsText" text="SIN AVANCE">
      <formula>NOT(ISERROR(SEARCH("SIN AVANCE",BA15)))</formula>
    </cfRule>
  </conditionalFormatting>
  <conditionalFormatting sqref="BB15:BC141">
    <cfRule type="containsText" dxfId="4" priority="1" operator="containsText" text="NO APLICA ACTIVIDAD FINALIZADA">
      <formula>NOT(ISERROR(SEARCH("NO APLICA ACTIVIDAD FINALIZADA",BB15)))</formula>
    </cfRule>
  </conditionalFormatting>
  <conditionalFormatting sqref="BC15:BC141">
    <cfRule type="containsText" dxfId="3" priority="4" operator="containsText" text="CON TIEMPO">
      <formula>NOT(ISERROR(SEARCH("CON TIEMPO",BC15)))</formula>
    </cfRule>
    <cfRule type="containsText" dxfId="2" priority="5" operator="containsText" text="POR VENCER">
      <formula>NOT(ISERROR(SEARCH("POR VENCER",BC15)))</formula>
    </cfRule>
    <cfRule type="containsText" dxfId="1" priority="6" operator="containsText" text="VENCIDO">
      <formula>NOT(ISERROR(SEARCH("VENCIDO",BC15)))</formula>
    </cfRule>
    <cfRule type="containsText" dxfId="0" priority="7" operator="containsText" text="NO APLICA ACCION CERRADA">
      <formula>NOT(ISERROR(SEARCH("NO APLICA ACCION CERRADA",BC15)))</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8" ma:contentTypeDescription="Crear nuevo documento." ma:contentTypeScope="" ma:versionID="9594ef9ee6137d9dac99e6e09625551c">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d40d566dd7fb6e30fd72f05b2516c287"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SharedWithUsers xmlns="3a419710-061f-4995-8b04-57c8eb5850f2">
      <UserInfo>
        <DisplayName>Willington Granados Herrera</DisplayName>
        <AccountId>12</AccountId>
        <AccountType/>
      </UserInfo>
      <UserInfo>
        <DisplayName>Ingrid Carolina Ardila Munoz</DisplayName>
        <AccountId>15</AccountId>
        <AccountType/>
      </UserInfo>
      <UserInfo>
        <DisplayName>Nicolle Catalina Cardenas Martinez</DisplayName>
        <AccountId>19</AccountId>
        <AccountType/>
      </UserInfo>
      <UserInfo>
        <DisplayName>Angel Leonardo Martinez Martinez</DisplayName>
        <AccountId>9</AccountId>
        <AccountType/>
      </UserInfo>
      <UserInfo>
        <DisplayName>Mario Olmer Arboleda Rave</DisplayName>
        <AccountId>291</AccountId>
        <AccountType/>
      </UserInfo>
      <UserInfo>
        <DisplayName>Stefanny Gineth Reina Alvarez</DisplayName>
        <AccountId>14</AccountId>
        <AccountType/>
      </UserInfo>
      <UserInfo>
        <DisplayName>Nohora Adriana Botero Pinilla</DisplayName>
        <AccountId>192</AccountId>
        <AccountType/>
      </UserInfo>
      <UserInfo>
        <DisplayName>Rosa Alejandra Paramo Cadena</DisplayName>
        <AccountId>175</AccountId>
        <AccountType/>
      </UserInfo>
      <UserInfo>
        <DisplayName>Edwin Alvaro Herrera Gonzalez</DisplayName>
        <AccountId>34</AccountId>
        <AccountType/>
      </UserInfo>
      <UserInfo>
        <DisplayName>Nelson Fernando Palomino Brinez</DisplayName>
        <AccountId>181</AccountId>
        <AccountType/>
      </UserInfo>
      <UserInfo>
        <DisplayName>Claudia Castellanos Lopez</DisplayName>
        <AccountId>89</AccountId>
        <AccountType/>
      </UserInfo>
      <UserInfo>
        <DisplayName>Ingrid Beatriz Acosta Velasquez</DisplayName>
        <AccountId>179</AccountId>
        <AccountType/>
      </UserInfo>
      <UserInfo>
        <DisplayName>Jennifer Rodriguez Guerrero</DisplayName>
        <AccountId>379</AccountId>
        <AccountType/>
      </UserInfo>
      <UserInfo>
        <DisplayName>Yury Yesseina Orjuela Florez</DisplayName>
        <AccountId>22</AccountId>
        <AccountType/>
      </UserInfo>
      <UserInfo>
        <DisplayName>Karen Viviana Rojas Perez</DisplayName>
        <AccountId>24</AccountId>
        <AccountType/>
      </UserInfo>
      <UserInfo>
        <DisplayName>Nelson Enrique Ramirez Yumayasa</DisplayName>
        <AccountId>60</AccountId>
        <AccountType/>
      </UserInfo>
      <UserInfo>
        <DisplayName>Fabian Andres Correa Alvarez</DisplayName>
        <AccountId>168</AccountId>
        <AccountType/>
      </UserInfo>
      <UserInfo>
        <DisplayName>Yuli Cristel Pena Arboleda</DisplayName>
        <AccountId>20</AccountId>
        <AccountType/>
      </UserInfo>
      <UserInfo>
        <DisplayName>Viviana Andrea Sanchez Morales</DisplayName>
        <AccountId>288</AccountId>
        <AccountType/>
      </UserInfo>
      <UserInfo>
        <DisplayName>Sandra Constanza Martinez Murillo</DisplayName>
        <AccountId>77</AccountId>
        <AccountType/>
      </UserInfo>
      <UserInfo>
        <DisplayName>Libia Esperanza Gonzalez Gonzalez</DisplayName>
        <AccountId>389</AccountId>
        <AccountType/>
      </UserInfo>
      <UserInfo>
        <DisplayName>Lee Steven Bermudez Rivera</DisplayName>
        <AccountId>386</AccountId>
        <AccountType/>
      </UserInfo>
      <UserInfo>
        <DisplayName>Fabio Andres Benavides Ortega</DisplayName>
        <AccountId>433</AccountId>
        <AccountType/>
      </UserInfo>
      <UserInfo>
        <DisplayName>Marcela Delgado Guarnizo</DisplayName>
        <AccountId>149</AccountId>
        <AccountType/>
      </UserInfo>
      <UserInfo>
        <DisplayName>Hugo Alberto Carrillo Gomez</DisplayName>
        <AccountId>434</AccountId>
        <AccountType/>
      </UserInfo>
      <UserInfo>
        <DisplayName>Juan Carlos Vargas Barreto</DisplayName>
        <AccountId>435</AccountId>
        <AccountType/>
      </UserInfo>
      <UserInfo>
        <DisplayName>Karen Dayana Patiño Saenz</DisplayName>
        <AccountId>436</AccountId>
        <AccountType/>
      </UserInfo>
      <UserInfo>
        <DisplayName>Adriana Montealegre Riaño</DisplayName>
        <AccountId>437</AccountId>
        <AccountType/>
      </UserInfo>
      <UserInfo>
        <DisplayName>Jorge Alejandro Villanueva Bustos</DisplayName>
        <AccountId>438</AccountId>
        <AccountType/>
      </UserInfo>
      <UserInfo>
        <DisplayName>Liz Alexandra Gomez Pulido</DisplayName>
        <AccountId>187</AccountId>
        <AccountType/>
      </UserInfo>
      <UserInfo>
        <DisplayName>Adriana Marcela Quintero Alvarez</DisplayName>
        <AccountId>242</AccountId>
        <AccountType/>
      </UserInfo>
      <UserInfo>
        <DisplayName>Camilo Andres Cruz Bravo</DisplayName>
        <AccountId>72</AccountId>
        <AccountType/>
      </UserInfo>
      <UserInfo>
        <DisplayName>Maria Angelica Chaparro Patarroyo</DisplayName>
        <AccountId>447</AccountId>
        <AccountType/>
      </UserInfo>
      <UserInfo>
        <DisplayName>Laura Juliana Leal Gamboa</DisplayName>
        <AccountId>356</AccountId>
        <AccountType/>
      </UserInfo>
      <UserInfo>
        <DisplayName>Olga Mireya Quinche Gonzalez</DisplayName>
        <AccountId>495</AccountId>
        <AccountType/>
      </UserInfo>
      <UserInfo>
        <DisplayName>Yessica Paola Leon Jimenez</DisplayName>
        <AccountId>503</AccountId>
        <AccountType/>
      </UserInfo>
    </SharedWithUsers>
  </documentManagement>
</p:properties>
</file>

<file path=customXml/itemProps1.xml><?xml version="1.0" encoding="utf-8"?>
<ds:datastoreItem xmlns:ds="http://schemas.openxmlformats.org/officeDocument/2006/customXml" ds:itemID="{FBA1CD43-4B4B-4BBC-A668-2B7AAE643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704593-B852-455C-B34A-ABE2CCF9CA3C}">
  <ds:schemaRefs>
    <ds:schemaRef ds:uri="http://schemas.microsoft.com/sharepoint/v3/contenttype/forms"/>
  </ds:schemaRefs>
</ds:datastoreItem>
</file>

<file path=customXml/itemProps3.xml><?xml version="1.0" encoding="utf-8"?>
<ds:datastoreItem xmlns:ds="http://schemas.openxmlformats.org/officeDocument/2006/customXml" ds:itemID="{9BA47F41-FF89-47DA-AA56-D645D83AC36E}">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AJUSTES PLAN DE ACCION</vt:lpstr>
      <vt:lpstr>PLAN DE ACCION</vt:lpstr>
      <vt:lpstr>PLAN OPERATIVO </vt:lpstr>
      <vt:lpstr>'PLAN DE ACCION'!Área_de_impresión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CRISTEL PEÑA ARBOLEDA</cp:lastModifiedBy>
  <cp:revision/>
  <dcterms:created xsi:type="dcterms:W3CDTF">2023-02-14T03:17:41Z</dcterms:created>
  <dcterms:modified xsi:type="dcterms:W3CDTF">2023-11-01T04:30:11Z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